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<sst xmlns="http://schemas.openxmlformats.org/spreadsheetml/2006/main" count="567" uniqueCount="93">
  <si>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</si>
  <si>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</si>
  <si>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</si>
  <si>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</si>
  <si>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</si>
  <si>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</si>
  <si>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</si>
  <si>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</si>
  <si>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</si>
  <si>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</si>
  <si>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</si>
  <si>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</si>
  <si>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</si>
  <si>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</si>
  <si>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</si>
  <si>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</si>
  <si>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</si>
  <si>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</si>
  <si>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</si>
  <si>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</si>
  <si>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</si>
  <si>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1раз в год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</si>
  <si>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</si>
  <si>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Приложение № 4</t>
  </si>
  <si>
    <t>к Извещению и документации о проведении</t>
  </si>
  <si>
    <t>открытого конкурса</t>
  </si>
  <si>
    <t>16</t>
  </si>
  <si>
    <t>570</t>
  </si>
  <si>
    <t>Лот2 Соломбальский территориальный округ</t>
  </si>
  <si>
    <t>3</t>
  </si>
  <si>
    <t>5</t>
  </si>
  <si>
    <t>6</t>
  </si>
  <si>
    <t>8</t>
  </si>
  <si>
    <t>9</t>
  </si>
  <si>
    <t>10</t>
  </si>
  <si>
    <t>11</t>
  </si>
  <si>
    <t>13</t>
  </si>
  <si>
    <t>14</t>
  </si>
  <si>
    <t>15</t>
  </si>
  <si>
    <t>18</t>
  </si>
  <si>
    <t>19</t>
  </si>
  <si>
    <t>20</t>
  </si>
  <si>
    <t>А.Петрова ул.</t>
  </si>
  <si>
    <t>Гвардейская, ул.</t>
  </si>
  <si>
    <t>Маслова ул.</t>
  </si>
  <si>
    <t>Корабельная ул.</t>
  </si>
  <si>
    <t>23, к.1</t>
  </si>
  <si>
    <t>1</t>
  </si>
  <si>
    <t>624,5</t>
  </si>
  <si>
    <t>640</t>
  </si>
  <si>
    <t>308,7</t>
  </si>
  <si>
    <t>56,1</t>
  </si>
  <si>
    <t>582,4</t>
  </si>
  <si>
    <t>Физкультурников  ул.</t>
  </si>
  <si>
    <t>Баумана  ул.</t>
  </si>
  <si>
    <t>Трамвайная ул.</t>
  </si>
  <si>
    <t>Кучина А.С. ул.</t>
  </si>
  <si>
    <t>1 к1</t>
  </si>
  <si>
    <t>1 к4</t>
  </si>
  <si>
    <t>5 к1</t>
  </si>
  <si>
    <t>5 к2</t>
  </si>
  <si>
    <t>7 к1</t>
  </si>
  <si>
    <t>36 к1</t>
  </si>
  <si>
    <t>12 к2</t>
  </si>
  <si>
    <t>12 к3</t>
  </si>
  <si>
    <t>28 к1</t>
  </si>
  <si>
    <t>542,1</t>
  </si>
  <si>
    <t>537,1</t>
  </si>
  <si>
    <t>Маймаксанская ул.</t>
  </si>
  <si>
    <t>Восьмое марта ул.</t>
  </si>
  <si>
    <t>30 к1</t>
  </si>
  <si>
    <t>20 к1</t>
  </si>
  <si>
    <t>2 к1</t>
  </si>
  <si>
    <t>106</t>
  </si>
  <si>
    <t>108</t>
  </si>
  <si>
    <t>108 к2</t>
  </si>
  <si>
    <t>614,6</t>
  </si>
  <si>
    <t>413,9</t>
  </si>
  <si>
    <t>766,4</t>
  </si>
  <si>
    <t>464,8</t>
  </si>
  <si>
    <t>511,5</t>
  </si>
  <si>
    <t>514,9</t>
  </si>
  <si>
    <t>411,5</t>
  </si>
  <si>
    <t>406,1</t>
  </si>
  <si>
    <t>413,5</t>
  </si>
  <si>
    <t>411,7</t>
  </si>
  <si>
    <t>1110,2</t>
  </si>
  <si>
    <t>1116,7</t>
  </si>
  <si>
    <t>715,3</t>
  </si>
  <si>
    <t>514</t>
  </si>
  <si>
    <t>741,3</t>
  </si>
  <si>
    <t>0</t>
  </si>
  <si>
    <t>42 к.1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</si>
</sst>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_р_."/>
    <numFmt numFmtId="174" formatCode="#,##0.0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u val="single"/>
      <sz val="8.2"/>
      <color indexed="12"/>
      <name val="Arial Cyr"/>
      <family val="0"/>
    </font>
    <font>
      <u val="single"/>
      <sz val="8.2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49" fontId="6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left" wrapText="1"/>
    </xf>
    <xf numFmtId="0" fontId="47" fillId="0" borderId="10" xfId="0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wrapText="1"/>
    </xf>
    <xf numFmtId="49" fontId="7" fillId="33" borderId="18" xfId="0" applyNumberFormat="1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9"/>
  <sheetViews>
    <sheetView tabSelected="1" zoomScale="82" zoomScaleNormal="82" zoomScaleSheetLayoutView="100" zoomScalePageLayoutView="34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53" sqref="A53:IV110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3" width="10.875" style="1" customWidth="1"/>
    <col min="4" max="4" width="11.125" style="1" customWidth="1"/>
    <col min="5" max="24" width="11.125" style="1" bestFit="1" customWidth="1"/>
    <col min="25" max="25" width="11.25390625" style="1" bestFit="1" customWidth="1"/>
    <col min="26" max="52" width="11.25390625" style="1" customWidth="1"/>
    <col min="53" max="16384" width="9.125" style="1" customWidth="1"/>
  </cols>
  <sheetData>
    <row r="1" spans="2:3" s="5" customFormat="1" ht="15.75">
      <c r="B1" s="6"/>
      <c r="C1" s="33" t="s">
        <v>23</v>
      </c>
    </row>
    <row r="2" spans="2:3" s="5" customFormat="1" ht="15.75">
      <c r="B2" s="7"/>
      <c r="C2" s="5" t="s">
        <v>24</v>
      </c>
    </row>
    <row r="3" spans="2:3" s="5" customFormat="1" ht="15.75">
      <c r="B3" s="7"/>
      <c r="C3" s="5" t="s">
        <v>25</v>
      </c>
    </row>
    <row r="4" spans="1:4" s="5" customFormat="1" ht="14.25" customHeight="1">
      <c r="A4" s="8"/>
      <c r="B4" s="9"/>
      <c r="D4" s="9"/>
    </row>
    <row r="5" spans="1:4" s="11" customFormat="1" ht="63" customHeight="1">
      <c r="A5" s="47" t="s">
        <v>22</v>
      </c>
      <c r="B5" s="47"/>
      <c r="C5" s="10"/>
      <c r="D5" s="10"/>
    </row>
    <row r="6" spans="1:2" s="5" customFormat="1" ht="18.75" customHeight="1">
      <c r="A6" s="50" t="s">
        <v>28</v>
      </c>
      <c r="B6" s="50"/>
    </row>
    <row r="7" spans="1:52" s="12" customFormat="1" ht="39" customHeight="1">
      <c r="A7" s="48" t="s">
        <v>7</v>
      </c>
      <c r="B7" s="49" t="s">
        <v>8</v>
      </c>
      <c r="C7" s="37" t="s">
        <v>42</v>
      </c>
      <c r="D7" s="37" t="s">
        <v>43</v>
      </c>
      <c r="E7" s="37" t="s">
        <v>44</v>
      </c>
      <c r="F7" s="37" t="s">
        <v>45</v>
      </c>
      <c r="G7" s="37" t="s">
        <v>44</v>
      </c>
      <c r="H7" s="37" t="s">
        <v>42</v>
      </c>
      <c r="I7" s="37" t="s">
        <v>43</v>
      </c>
      <c r="J7" s="37" t="s">
        <v>43</v>
      </c>
      <c r="K7" s="37" t="s">
        <v>43</v>
      </c>
      <c r="L7" s="37" t="s">
        <v>43</v>
      </c>
      <c r="M7" s="37" t="s">
        <v>43</v>
      </c>
      <c r="N7" s="37" t="s">
        <v>43</v>
      </c>
      <c r="O7" s="37" t="s">
        <v>43</v>
      </c>
      <c r="P7" s="37" t="s">
        <v>43</v>
      </c>
      <c r="Q7" s="37" t="s">
        <v>53</v>
      </c>
      <c r="R7" s="37" t="s">
        <v>53</v>
      </c>
      <c r="S7" s="37" t="s">
        <v>53</v>
      </c>
      <c r="T7" s="37" t="s">
        <v>53</v>
      </c>
      <c r="U7" s="37" t="s">
        <v>53</v>
      </c>
      <c r="V7" s="37" t="s">
        <v>54</v>
      </c>
      <c r="W7" s="37" t="s">
        <v>54</v>
      </c>
      <c r="X7" s="37" t="s">
        <v>54</v>
      </c>
      <c r="Y7" s="37" t="s">
        <v>54</v>
      </c>
      <c r="Z7" s="37" t="s">
        <v>54</v>
      </c>
      <c r="AA7" s="37" t="s">
        <v>45</v>
      </c>
      <c r="AB7" s="37" t="s">
        <v>55</v>
      </c>
      <c r="AC7" s="37" t="s">
        <v>55</v>
      </c>
      <c r="AD7" s="37" t="s">
        <v>55</v>
      </c>
      <c r="AE7" s="37" t="s">
        <v>55</v>
      </c>
      <c r="AF7" s="37" t="s">
        <v>56</v>
      </c>
      <c r="AG7" s="37" t="s">
        <v>44</v>
      </c>
      <c r="AH7" s="37" t="s">
        <v>44</v>
      </c>
      <c r="AI7" s="37" t="s">
        <v>55</v>
      </c>
      <c r="AJ7" s="37" t="s">
        <v>44</v>
      </c>
      <c r="AK7" s="37" t="s">
        <v>53</v>
      </c>
      <c r="AL7" s="37" t="s">
        <v>53</v>
      </c>
      <c r="AM7" s="37" t="s">
        <v>45</v>
      </c>
      <c r="AN7" s="37" t="s">
        <v>45</v>
      </c>
      <c r="AO7" s="37" t="s">
        <v>56</v>
      </c>
      <c r="AP7" s="37" t="s">
        <v>54</v>
      </c>
      <c r="AQ7" s="37" t="s">
        <v>45</v>
      </c>
      <c r="AR7" s="37" t="s">
        <v>45</v>
      </c>
      <c r="AS7" s="37" t="s">
        <v>45</v>
      </c>
      <c r="AT7" s="37" t="s">
        <v>45</v>
      </c>
      <c r="AU7" s="37" t="s">
        <v>45</v>
      </c>
      <c r="AV7" s="37" t="s">
        <v>45</v>
      </c>
      <c r="AW7" s="37" t="s">
        <v>68</v>
      </c>
      <c r="AX7" s="37" t="s">
        <v>68</v>
      </c>
      <c r="AY7" s="37" t="s">
        <v>68</v>
      </c>
      <c r="AZ7" s="37" t="s">
        <v>69</v>
      </c>
    </row>
    <row r="8" spans="1:52" s="12" customFormat="1" ht="27" customHeight="1">
      <c r="A8" s="48"/>
      <c r="B8" s="49"/>
      <c r="C8" s="37" t="s">
        <v>32</v>
      </c>
      <c r="D8" s="37" t="s">
        <v>31</v>
      </c>
      <c r="E8" s="37" t="s">
        <v>46</v>
      </c>
      <c r="F8" s="37" t="s">
        <v>37</v>
      </c>
      <c r="G8" s="37" t="s">
        <v>47</v>
      </c>
      <c r="H8" s="38">
        <v>10</v>
      </c>
      <c r="I8" s="38" t="s">
        <v>57</v>
      </c>
      <c r="J8" s="38" t="s">
        <v>58</v>
      </c>
      <c r="K8" s="38" t="s">
        <v>59</v>
      </c>
      <c r="L8" s="38" t="s">
        <v>60</v>
      </c>
      <c r="M8" s="38" t="s">
        <v>61</v>
      </c>
      <c r="N8" s="38">
        <v>10</v>
      </c>
      <c r="O8" s="38">
        <v>11</v>
      </c>
      <c r="P8" s="38">
        <v>15</v>
      </c>
      <c r="Q8" s="38">
        <v>27</v>
      </c>
      <c r="R8" s="38" t="s">
        <v>62</v>
      </c>
      <c r="S8" s="38">
        <v>38</v>
      </c>
      <c r="T8" s="38" t="s">
        <v>92</v>
      </c>
      <c r="U8" s="38">
        <v>46</v>
      </c>
      <c r="V8" s="38" t="s">
        <v>63</v>
      </c>
      <c r="W8" s="38" t="s">
        <v>64</v>
      </c>
      <c r="X8" s="38">
        <v>16</v>
      </c>
      <c r="Y8" s="38">
        <v>29</v>
      </c>
      <c r="Z8" s="38">
        <v>31</v>
      </c>
      <c r="AA8" s="38">
        <v>4</v>
      </c>
      <c r="AB8" s="38">
        <v>1</v>
      </c>
      <c r="AC8" s="38">
        <v>4</v>
      </c>
      <c r="AD8" s="38">
        <v>5</v>
      </c>
      <c r="AE8" s="38">
        <v>6</v>
      </c>
      <c r="AF8" s="38">
        <v>6</v>
      </c>
      <c r="AG8" s="38">
        <v>16</v>
      </c>
      <c r="AH8" s="38">
        <v>28</v>
      </c>
      <c r="AI8" s="38">
        <v>7</v>
      </c>
      <c r="AJ8" s="40" t="s">
        <v>40</v>
      </c>
      <c r="AK8" s="40" t="s">
        <v>65</v>
      </c>
      <c r="AL8" s="37" t="s">
        <v>70</v>
      </c>
      <c r="AM8" s="37" t="s">
        <v>35</v>
      </c>
      <c r="AN8" s="37" t="s">
        <v>71</v>
      </c>
      <c r="AO8" s="37" t="s">
        <v>32</v>
      </c>
      <c r="AP8" s="37" t="s">
        <v>34</v>
      </c>
      <c r="AQ8" s="37" t="s">
        <v>72</v>
      </c>
      <c r="AR8" s="37" t="s">
        <v>29</v>
      </c>
      <c r="AS8" s="37" t="s">
        <v>30</v>
      </c>
      <c r="AT8" s="37" t="s">
        <v>33</v>
      </c>
      <c r="AU8" s="37" t="s">
        <v>36</v>
      </c>
      <c r="AV8" s="37" t="s">
        <v>41</v>
      </c>
      <c r="AW8" s="37" t="s">
        <v>73</v>
      </c>
      <c r="AX8" s="37" t="s">
        <v>74</v>
      </c>
      <c r="AY8" s="37" t="s">
        <v>75</v>
      </c>
      <c r="AZ8" s="37" t="s">
        <v>47</v>
      </c>
    </row>
    <row r="9" spans="1:52" s="5" customFormat="1" ht="18.75" customHeight="1">
      <c r="A9" s="13"/>
      <c r="B9" s="13" t="s">
        <v>9</v>
      </c>
      <c r="C9" s="37" t="s">
        <v>48</v>
      </c>
      <c r="D9" s="37" t="s">
        <v>49</v>
      </c>
      <c r="E9" s="37" t="s">
        <v>50</v>
      </c>
      <c r="F9" s="37" t="s">
        <v>51</v>
      </c>
      <c r="G9" s="37" t="s">
        <v>52</v>
      </c>
      <c r="H9" s="39">
        <v>517.9</v>
      </c>
      <c r="I9" s="39">
        <v>509.6</v>
      </c>
      <c r="J9" s="39">
        <v>512.5</v>
      </c>
      <c r="K9" s="39">
        <v>513.1</v>
      </c>
      <c r="L9" s="39">
        <v>503.1</v>
      </c>
      <c r="M9" s="39">
        <v>520.5</v>
      </c>
      <c r="N9" s="39">
        <v>542.6</v>
      </c>
      <c r="O9" s="39">
        <v>524</v>
      </c>
      <c r="P9" s="39">
        <v>528</v>
      </c>
      <c r="Q9" s="39">
        <v>413</v>
      </c>
      <c r="R9" s="39">
        <v>519.5</v>
      </c>
      <c r="S9" s="39">
        <v>533.7</v>
      </c>
      <c r="T9" s="39">
        <v>522.1</v>
      </c>
      <c r="U9" s="39">
        <v>521.6</v>
      </c>
      <c r="V9" s="39">
        <v>517.3</v>
      </c>
      <c r="W9" s="39">
        <v>522.7</v>
      </c>
      <c r="X9" s="39">
        <v>522.3</v>
      </c>
      <c r="Y9" s="39">
        <v>334.8</v>
      </c>
      <c r="Z9" s="39">
        <v>336.2</v>
      </c>
      <c r="AA9" s="39">
        <v>55.4</v>
      </c>
      <c r="AB9" s="39">
        <v>524.5</v>
      </c>
      <c r="AC9" s="39">
        <v>529.4</v>
      </c>
      <c r="AD9" s="39">
        <v>547.1</v>
      </c>
      <c r="AE9" s="39">
        <v>505.1</v>
      </c>
      <c r="AF9" s="39">
        <v>522.3</v>
      </c>
      <c r="AG9" s="39">
        <v>373.4</v>
      </c>
      <c r="AH9" s="39">
        <v>573.6</v>
      </c>
      <c r="AI9" s="39">
        <v>515</v>
      </c>
      <c r="AJ9" s="41" t="s">
        <v>66</v>
      </c>
      <c r="AK9" s="41" t="s">
        <v>67</v>
      </c>
      <c r="AL9" s="37" t="s">
        <v>76</v>
      </c>
      <c r="AM9" s="37" t="s">
        <v>77</v>
      </c>
      <c r="AN9" s="37" t="s">
        <v>78</v>
      </c>
      <c r="AO9" s="37" t="s">
        <v>79</v>
      </c>
      <c r="AP9" s="37" t="s">
        <v>80</v>
      </c>
      <c r="AQ9" s="37" t="s">
        <v>81</v>
      </c>
      <c r="AR9" s="37" t="s">
        <v>82</v>
      </c>
      <c r="AS9" s="37" t="s">
        <v>83</v>
      </c>
      <c r="AT9" s="37" t="s">
        <v>84</v>
      </c>
      <c r="AU9" s="37" t="s">
        <v>85</v>
      </c>
      <c r="AV9" s="37" t="s">
        <v>86</v>
      </c>
      <c r="AW9" s="37" t="s">
        <v>87</v>
      </c>
      <c r="AX9" s="37" t="s">
        <v>88</v>
      </c>
      <c r="AY9" s="37" t="s">
        <v>89</v>
      </c>
      <c r="AZ9" s="37" t="s">
        <v>90</v>
      </c>
    </row>
    <row r="10" spans="1:52" s="5" customFormat="1" ht="18.75" customHeight="1" thickBot="1">
      <c r="A10" s="13"/>
      <c r="B10" s="13" t="s">
        <v>10</v>
      </c>
      <c r="C10" s="37" t="s">
        <v>48</v>
      </c>
      <c r="D10" s="37" t="s">
        <v>49</v>
      </c>
      <c r="E10" s="37" t="s">
        <v>50</v>
      </c>
      <c r="F10" s="37" t="s">
        <v>51</v>
      </c>
      <c r="G10" s="37" t="s">
        <v>52</v>
      </c>
      <c r="H10" s="39">
        <v>517.9</v>
      </c>
      <c r="I10" s="39">
        <v>509.6</v>
      </c>
      <c r="J10" s="39">
        <v>512.5</v>
      </c>
      <c r="K10" s="39">
        <v>513.1</v>
      </c>
      <c r="L10" s="39">
        <v>503.1</v>
      </c>
      <c r="M10" s="39">
        <v>520.5</v>
      </c>
      <c r="N10" s="39">
        <v>542.6</v>
      </c>
      <c r="O10" s="39">
        <v>524</v>
      </c>
      <c r="P10" s="39">
        <v>528</v>
      </c>
      <c r="Q10" s="39">
        <v>413</v>
      </c>
      <c r="R10" s="39">
        <v>519.5</v>
      </c>
      <c r="S10" s="39">
        <v>533.7</v>
      </c>
      <c r="T10" s="39">
        <v>522.1</v>
      </c>
      <c r="U10" s="39">
        <v>521.6</v>
      </c>
      <c r="V10" s="39">
        <v>517.3</v>
      </c>
      <c r="W10" s="39">
        <v>522.7</v>
      </c>
      <c r="X10" s="39">
        <v>522.3</v>
      </c>
      <c r="Y10" s="39">
        <v>334.8</v>
      </c>
      <c r="Z10" s="39">
        <v>336.2</v>
      </c>
      <c r="AA10" s="39">
        <v>55.4</v>
      </c>
      <c r="AB10" s="39">
        <v>524.5</v>
      </c>
      <c r="AC10" s="39">
        <v>529.4</v>
      </c>
      <c r="AD10" s="39">
        <v>547.1</v>
      </c>
      <c r="AE10" s="39">
        <v>505.1</v>
      </c>
      <c r="AF10" s="39">
        <v>522.3</v>
      </c>
      <c r="AG10" s="39">
        <v>373.4</v>
      </c>
      <c r="AH10" s="39">
        <v>573.6</v>
      </c>
      <c r="AI10" s="39">
        <v>515</v>
      </c>
      <c r="AJ10" s="41" t="s">
        <v>66</v>
      </c>
      <c r="AK10" s="41" t="s">
        <v>67</v>
      </c>
      <c r="AL10" s="37" t="s">
        <v>76</v>
      </c>
      <c r="AM10" s="37" t="s">
        <v>77</v>
      </c>
      <c r="AN10" s="37" t="s">
        <v>78</v>
      </c>
      <c r="AO10" s="37" t="s">
        <v>79</v>
      </c>
      <c r="AP10" s="37" t="s">
        <v>80</v>
      </c>
      <c r="AQ10" s="37" t="s">
        <v>81</v>
      </c>
      <c r="AR10" s="37" t="s">
        <v>82</v>
      </c>
      <c r="AS10" s="37" t="s">
        <v>83</v>
      </c>
      <c r="AT10" s="37" t="s">
        <v>84</v>
      </c>
      <c r="AU10" s="37" t="s">
        <v>85</v>
      </c>
      <c r="AV10" s="37" t="s">
        <v>86</v>
      </c>
      <c r="AW10" s="37" t="s">
        <v>87</v>
      </c>
      <c r="AX10" s="37" t="s">
        <v>88</v>
      </c>
      <c r="AY10" s="37" t="s">
        <v>89</v>
      </c>
      <c r="AZ10" s="37" t="s">
        <v>90</v>
      </c>
    </row>
    <row r="11" spans="1:52" s="5" customFormat="1" ht="18.75" customHeight="1" thickTop="1">
      <c r="A11" s="42" t="s">
        <v>6</v>
      </c>
      <c r="B11" s="22" t="s">
        <v>3</v>
      </c>
      <c r="C11" s="14">
        <f>C10*45%/100</f>
        <v>2.8102500000000004</v>
      </c>
      <c r="D11" s="14">
        <f aca="true" t="shared" si="0" ref="D11:AZ11">D10*45%/100</f>
        <v>2.88</v>
      </c>
      <c r="E11" s="14">
        <f t="shared" si="0"/>
        <v>1.3891499999999999</v>
      </c>
      <c r="F11" s="14">
        <f t="shared" si="0"/>
        <v>0.25245</v>
      </c>
      <c r="G11" s="14">
        <f t="shared" si="0"/>
        <v>2.6208</v>
      </c>
      <c r="H11" s="14">
        <f t="shared" si="0"/>
        <v>2.33055</v>
      </c>
      <c r="I11" s="14">
        <f t="shared" si="0"/>
        <v>2.2932</v>
      </c>
      <c r="J11" s="14">
        <f t="shared" si="0"/>
        <v>2.30625</v>
      </c>
      <c r="K11" s="14">
        <f t="shared" si="0"/>
        <v>2.3089500000000003</v>
      </c>
      <c r="L11" s="14">
        <f t="shared" si="0"/>
        <v>2.26395</v>
      </c>
      <c r="M11" s="14">
        <f t="shared" si="0"/>
        <v>2.34225</v>
      </c>
      <c r="N11" s="14">
        <f t="shared" si="0"/>
        <v>2.4417</v>
      </c>
      <c r="O11" s="14">
        <f t="shared" si="0"/>
        <v>2.358</v>
      </c>
      <c r="P11" s="14">
        <f t="shared" si="0"/>
        <v>2.376</v>
      </c>
      <c r="Q11" s="14">
        <f t="shared" si="0"/>
        <v>1.8585</v>
      </c>
      <c r="R11" s="14">
        <f t="shared" si="0"/>
        <v>2.33775</v>
      </c>
      <c r="S11" s="14">
        <f t="shared" si="0"/>
        <v>2.40165</v>
      </c>
      <c r="T11" s="14">
        <f t="shared" si="0"/>
        <v>2.34945</v>
      </c>
      <c r="U11" s="14">
        <f t="shared" si="0"/>
        <v>2.3472000000000004</v>
      </c>
      <c r="V11" s="14">
        <f t="shared" si="0"/>
        <v>2.3278499999999998</v>
      </c>
      <c r="W11" s="14">
        <f t="shared" si="0"/>
        <v>2.3521500000000004</v>
      </c>
      <c r="X11" s="14">
        <f t="shared" si="0"/>
        <v>2.35035</v>
      </c>
      <c r="Y11" s="14">
        <f t="shared" si="0"/>
        <v>1.5066</v>
      </c>
      <c r="Z11" s="14">
        <f t="shared" si="0"/>
        <v>1.5129</v>
      </c>
      <c r="AA11" s="14">
        <f t="shared" si="0"/>
        <v>0.2493</v>
      </c>
      <c r="AB11" s="14">
        <f t="shared" si="0"/>
        <v>2.36025</v>
      </c>
      <c r="AC11" s="14">
        <f t="shared" si="0"/>
        <v>2.3823</v>
      </c>
      <c r="AD11" s="14">
        <f t="shared" si="0"/>
        <v>2.4619500000000003</v>
      </c>
      <c r="AE11" s="14">
        <f t="shared" si="0"/>
        <v>2.2729500000000002</v>
      </c>
      <c r="AF11" s="14">
        <f t="shared" si="0"/>
        <v>2.35035</v>
      </c>
      <c r="AG11" s="14">
        <f t="shared" si="0"/>
        <v>1.6803</v>
      </c>
      <c r="AH11" s="14">
        <f t="shared" si="0"/>
        <v>2.5812</v>
      </c>
      <c r="AI11" s="14">
        <f t="shared" si="0"/>
        <v>2.3175</v>
      </c>
      <c r="AJ11" s="14">
        <f t="shared" si="0"/>
        <v>2.4394500000000003</v>
      </c>
      <c r="AK11" s="14">
        <f t="shared" si="0"/>
        <v>2.4169500000000004</v>
      </c>
      <c r="AL11" s="14">
        <f t="shared" si="0"/>
        <v>2.7657</v>
      </c>
      <c r="AM11" s="14">
        <f t="shared" si="0"/>
        <v>1.86255</v>
      </c>
      <c r="AN11" s="14">
        <f t="shared" si="0"/>
        <v>3.4488</v>
      </c>
      <c r="AO11" s="14">
        <f t="shared" si="0"/>
        <v>2.0916</v>
      </c>
      <c r="AP11" s="14">
        <f t="shared" si="0"/>
        <v>2.30175</v>
      </c>
      <c r="AQ11" s="14">
        <f t="shared" si="0"/>
        <v>2.31705</v>
      </c>
      <c r="AR11" s="14">
        <f t="shared" si="0"/>
        <v>1.85175</v>
      </c>
      <c r="AS11" s="14">
        <f t="shared" si="0"/>
        <v>1.82745</v>
      </c>
      <c r="AT11" s="14">
        <f t="shared" si="0"/>
        <v>1.8607500000000001</v>
      </c>
      <c r="AU11" s="14">
        <f t="shared" si="0"/>
        <v>1.85265</v>
      </c>
      <c r="AV11" s="14">
        <f t="shared" si="0"/>
        <v>4.995900000000001</v>
      </c>
      <c r="AW11" s="14">
        <f t="shared" si="0"/>
        <v>5.02515</v>
      </c>
      <c r="AX11" s="14">
        <f t="shared" si="0"/>
        <v>3.2188499999999998</v>
      </c>
      <c r="AY11" s="14">
        <f t="shared" si="0"/>
        <v>2.313</v>
      </c>
      <c r="AZ11" s="14">
        <f t="shared" si="0"/>
        <v>3.3358499999999998</v>
      </c>
    </row>
    <row r="12" spans="1:52" s="11" customFormat="1" ht="18.75" customHeight="1">
      <c r="A12" s="43"/>
      <c r="B12" s="23" t="s">
        <v>13</v>
      </c>
      <c r="C12" s="15">
        <f>1007.68*C11</f>
        <v>2831.8327200000003</v>
      </c>
      <c r="D12" s="15">
        <f aca="true" t="shared" si="1" ref="D12:AZ12">1007.68*D11</f>
        <v>2902.1184</v>
      </c>
      <c r="E12" s="15">
        <f t="shared" si="1"/>
        <v>1399.8186719999999</v>
      </c>
      <c r="F12" s="15">
        <f t="shared" si="1"/>
        <v>254.388816</v>
      </c>
      <c r="G12" s="15">
        <f t="shared" si="1"/>
        <v>2640.927744</v>
      </c>
      <c r="H12" s="15">
        <f t="shared" si="1"/>
        <v>2348.448624</v>
      </c>
      <c r="I12" s="15">
        <f t="shared" si="1"/>
        <v>2310.811776</v>
      </c>
      <c r="J12" s="15">
        <f t="shared" si="1"/>
        <v>2323.962</v>
      </c>
      <c r="K12" s="15">
        <f t="shared" si="1"/>
        <v>2326.682736</v>
      </c>
      <c r="L12" s="15">
        <f t="shared" si="1"/>
        <v>2281.3371359999996</v>
      </c>
      <c r="M12" s="15">
        <f t="shared" si="1"/>
        <v>2360.23848</v>
      </c>
      <c r="N12" s="15">
        <f t="shared" si="1"/>
        <v>2460.452256</v>
      </c>
      <c r="O12" s="15">
        <f t="shared" si="1"/>
        <v>2376.10944</v>
      </c>
      <c r="P12" s="15">
        <f t="shared" si="1"/>
        <v>2394.24768</v>
      </c>
      <c r="Q12" s="15">
        <f t="shared" si="1"/>
        <v>1872.7732799999999</v>
      </c>
      <c r="R12" s="15">
        <f t="shared" si="1"/>
        <v>2355.70392</v>
      </c>
      <c r="S12" s="15">
        <f t="shared" si="1"/>
        <v>2420.0946719999997</v>
      </c>
      <c r="T12" s="15">
        <f t="shared" si="1"/>
        <v>2367.493776</v>
      </c>
      <c r="U12" s="15">
        <f t="shared" si="1"/>
        <v>2365.226496</v>
      </c>
      <c r="V12" s="15">
        <f t="shared" si="1"/>
        <v>2345.7278879999994</v>
      </c>
      <c r="W12" s="15">
        <f t="shared" si="1"/>
        <v>2370.2145120000005</v>
      </c>
      <c r="X12" s="15">
        <f t="shared" si="1"/>
        <v>2368.400688</v>
      </c>
      <c r="Y12" s="15">
        <f t="shared" si="1"/>
        <v>1518.170688</v>
      </c>
      <c r="Z12" s="15">
        <f t="shared" si="1"/>
        <v>1524.5190719999998</v>
      </c>
      <c r="AA12" s="15">
        <f t="shared" si="1"/>
        <v>251.214624</v>
      </c>
      <c r="AB12" s="15">
        <f t="shared" si="1"/>
        <v>2378.37672</v>
      </c>
      <c r="AC12" s="15">
        <f t="shared" si="1"/>
        <v>2400.596064</v>
      </c>
      <c r="AD12" s="15">
        <f t="shared" si="1"/>
        <v>2480.8577760000003</v>
      </c>
      <c r="AE12" s="15">
        <f t="shared" si="1"/>
        <v>2290.406256</v>
      </c>
      <c r="AF12" s="15">
        <f t="shared" si="1"/>
        <v>2368.400688</v>
      </c>
      <c r="AG12" s="15">
        <f t="shared" si="1"/>
        <v>1693.2047039999998</v>
      </c>
      <c r="AH12" s="15">
        <f t="shared" si="1"/>
        <v>2601.023616</v>
      </c>
      <c r="AI12" s="15">
        <f t="shared" si="1"/>
        <v>2335.2983999999997</v>
      </c>
      <c r="AJ12" s="15">
        <f t="shared" si="1"/>
        <v>2458.184976</v>
      </c>
      <c r="AK12" s="15">
        <f t="shared" si="1"/>
        <v>2435.512176</v>
      </c>
      <c r="AL12" s="15">
        <f t="shared" si="1"/>
        <v>2786.9405759999995</v>
      </c>
      <c r="AM12" s="15">
        <f t="shared" si="1"/>
        <v>1876.8543839999998</v>
      </c>
      <c r="AN12" s="15">
        <f t="shared" si="1"/>
        <v>3475.286784</v>
      </c>
      <c r="AO12" s="15">
        <f t="shared" si="1"/>
        <v>2107.663488</v>
      </c>
      <c r="AP12" s="15">
        <f t="shared" si="1"/>
        <v>2319.42744</v>
      </c>
      <c r="AQ12" s="15">
        <f t="shared" si="1"/>
        <v>2334.844944</v>
      </c>
      <c r="AR12" s="15">
        <f t="shared" si="1"/>
        <v>1865.9714399999998</v>
      </c>
      <c r="AS12" s="15">
        <f t="shared" si="1"/>
        <v>1841.484816</v>
      </c>
      <c r="AT12" s="15">
        <f t="shared" si="1"/>
        <v>1875.0405600000001</v>
      </c>
      <c r="AU12" s="15">
        <f t="shared" si="1"/>
        <v>1866.8783519999997</v>
      </c>
      <c r="AV12" s="15">
        <f t="shared" si="1"/>
        <v>5034.268512000001</v>
      </c>
      <c r="AW12" s="15">
        <f t="shared" si="1"/>
        <v>5063.743152</v>
      </c>
      <c r="AX12" s="15">
        <f t="shared" si="1"/>
        <v>3243.5707679999996</v>
      </c>
      <c r="AY12" s="15">
        <f t="shared" si="1"/>
        <v>2330.76384</v>
      </c>
      <c r="AZ12" s="15">
        <f t="shared" si="1"/>
        <v>3361.4693279999997</v>
      </c>
    </row>
    <row r="13" spans="1:52" s="5" customFormat="1" ht="18.75" customHeight="1">
      <c r="A13" s="43"/>
      <c r="B13" s="23" t="s">
        <v>2</v>
      </c>
      <c r="C13" s="3">
        <f>C12/C9/12</f>
        <v>0.37788000000000005</v>
      </c>
      <c r="D13" s="3">
        <f aca="true" t="shared" si="2" ref="D13:AZ13">D12/D9/12</f>
        <v>0.37788</v>
      </c>
      <c r="E13" s="3">
        <f t="shared" si="2"/>
        <v>0.37788</v>
      </c>
      <c r="F13" s="3">
        <f t="shared" si="2"/>
        <v>0.37788</v>
      </c>
      <c r="G13" s="3">
        <f t="shared" si="2"/>
        <v>0.37788</v>
      </c>
      <c r="H13" s="3">
        <f t="shared" si="2"/>
        <v>0.37788000000000005</v>
      </c>
      <c r="I13" s="3">
        <f t="shared" si="2"/>
        <v>0.37788</v>
      </c>
      <c r="J13" s="3">
        <f t="shared" si="2"/>
        <v>0.37788</v>
      </c>
      <c r="K13" s="3">
        <f t="shared" si="2"/>
        <v>0.37788</v>
      </c>
      <c r="L13" s="3">
        <f t="shared" si="2"/>
        <v>0.37787999999999994</v>
      </c>
      <c r="M13" s="3">
        <f t="shared" si="2"/>
        <v>0.37788</v>
      </c>
      <c r="N13" s="3">
        <f t="shared" si="2"/>
        <v>0.37788</v>
      </c>
      <c r="O13" s="3">
        <f t="shared" si="2"/>
        <v>0.37788</v>
      </c>
      <c r="P13" s="3">
        <f t="shared" si="2"/>
        <v>0.37788</v>
      </c>
      <c r="Q13" s="3">
        <f t="shared" si="2"/>
        <v>0.37788</v>
      </c>
      <c r="R13" s="3">
        <f t="shared" si="2"/>
        <v>0.37788</v>
      </c>
      <c r="S13" s="3">
        <f t="shared" si="2"/>
        <v>0.37787999999999994</v>
      </c>
      <c r="T13" s="3">
        <f t="shared" si="2"/>
        <v>0.37787999999999994</v>
      </c>
      <c r="U13" s="3">
        <f t="shared" si="2"/>
        <v>0.37788</v>
      </c>
      <c r="V13" s="3">
        <f t="shared" si="2"/>
        <v>0.37787999999999994</v>
      </c>
      <c r="W13" s="3">
        <f t="shared" si="2"/>
        <v>0.37788000000000005</v>
      </c>
      <c r="X13" s="3">
        <f t="shared" si="2"/>
        <v>0.37788000000000005</v>
      </c>
      <c r="Y13" s="3">
        <f t="shared" si="2"/>
        <v>0.37788</v>
      </c>
      <c r="Z13" s="3">
        <f t="shared" si="2"/>
        <v>0.37788</v>
      </c>
      <c r="AA13" s="3">
        <f t="shared" si="2"/>
        <v>0.37788</v>
      </c>
      <c r="AB13" s="3">
        <f t="shared" si="2"/>
        <v>0.37788000000000005</v>
      </c>
      <c r="AC13" s="3">
        <f t="shared" si="2"/>
        <v>0.37788</v>
      </c>
      <c r="AD13" s="3">
        <f t="shared" si="2"/>
        <v>0.37788</v>
      </c>
      <c r="AE13" s="3">
        <f t="shared" si="2"/>
        <v>0.37788</v>
      </c>
      <c r="AF13" s="3">
        <f t="shared" si="2"/>
        <v>0.37788000000000005</v>
      </c>
      <c r="AG13" s="3">
        <f t="shared" si="2"/>
        <v>0.37788</v>
      </c>
      <c r="AH13" s="3">
        <f t="shared" si="2"/>
        <v>0.37788</v>
      </c>
      <c r="AI13" s="3">
        <f t="shared" si="2"/>
        <v>0.37787999999999994</v>
      </c>
      <c r="AJ13" s="3">
        <f t="shared" si="2"/>
        <v>0.37788</v>
      </c>
      <c r="AK13" s="3">
        <f t="shared" si="2"/>
        <v>0.37788</v>
      </c>
      <c r="AL13" s="3">
        <f t="shared" si="2"/>
        <v>0.37787999999999994</v>
      </c>
      <c r="AM13" s="3">
        <f t="shared" si="2"/>
        <v>0.37788</v>
      </c>
      <c r="AN13" s="3">
        <f t="shared" si="2"/>
        <v>0.37788</v>
      </c>
      <c r="AO13" s="3">
        <f t="shared" si="2"/>
        <v>0.37788</v>
      </c>
      <c r="AP13" s="3">
        <f t="shared" si="2"/>
        <v>0.37788</v>
      </c>
      <c r="AQ13" s="3">
        <f t="shared" si="2"/>
        <v>0.37788</v>
      </c>
      <c r="AR13" s="3">
        <f t="shared" si="2"/>
        <v>0.37788</v>
      </c>
      <c r="AS13" s="3">
        <f t="shared" si="2"/>
        <v>0.37788</v>
      </c>
      <c r="AT13" s="3">
        <f t="shared" si="2"/>
        <v>0.37788</v>
      </c>
      <c r="AU13" s="3">
        <f t="shared" si="2"/>
        <v>0.37787999999999994</v>
      </c>
      <c r="AV13" s="3">
        <f t="shared" si="2"/>
        <v>0.37788</v>
      </c>
      <c r="AW13" s="3">
        <f t="shared" si="2"/>
        <v>0.37788</v>
      </c>
      <c r="AX13" s="3">
        <f t="shared" si="2"/>
        <v>0.37788</v>
      </c>
      <c r="AY13" s="3">
        <f t="shared" si="2"/>
        <v>0.37788</v>
      </c>
      <c r="AZ13" s="3">
        <f t="shared" si="2"/>
        <v>0.37788</v>
      </c>
    </row>
    <row r="14" spans="1:52" s="5" customFormat="1" ht="18.75" customHeight="1" thickBot="1">
      <c r="A14" s="44"/>
      <c r="B14" s="24" t="s">
        <v>0</v>
      </c>
      <c r="C14" s="16" t="s">
        <v>14</v>
      </c>
      <c r="D14" s="16" t="s">
        <v>14</v>
      </c>
      <c r="E14" s="16" t="s">
        <v>14</v>
      </c>
      <c r="F14" s="16" t="s">
        <v>14</v>
      </c>
      <c r="G14" s="16" t="s">
        <v>14</v>
      </c>
      <c r="H14" s="16" t="s">
        <v>14</v>
      </c>
      <c r="I14" s="16" t="s">
        <v>14</v>
      </c>
      <c r="J14" s="16" t="s">
        <v>14</v>
      </c>
      <c r="K14" s="16" t="s">
        <v>14</v>
      </c>
      <c r="L14" s="16" t="s">
        <v>14</v>
      </c>
      <c r="M14" s="16" t="s">
        <v>14</v>
      </c>
      <c r="N14" s="16" t="s">
        <v>14</v>
      </c>
      <c r="O14" s="16" t="s">
        <v>14</v>
      </c>
      <c r="P14" s="16" t="s">
        <v>14</v>
      </c>
      <c r="Q14" s="16" t="s">
        <v>14</v>
      </c>
      <c r="R14" s="16" t="s">
        <v>14</v>
      </c>
      <c r="S14" s="16" t="s">
        <v>14</v>
      </c>
      <c r="T14" s="16" t="s">
        <v>14</v>
      </c>
      <c r="U14" s="16" t="s">
        <v>14</v>
      </c>
      <c r="V14" s="16" t="s">
        <v>14</v>
      </c>
      <c r="W14" s="16" t="s">
        <v>14</v>
      </c>
      <c r="X14" s="16" t="s">
        <v>14</v>
      </c>
      <c r="Y14" s="16" t="s">
        <v>14</v>
      </c>
      <c r="Z14" s="16" t="s">
        <v>14</v>
      </c>
      <c r="AA14" s="16" t="s">
        <v>14</v>
      </c>
      <c r="AB14" s="16" t="s">
        <v>14</v>
      </c>
      <c r="AC14" s="16" t="s">
        <v>14</v>
      </c>
      <c r="AD14" s="16" t="s">
        <v>14</v>
      </c>
      <c r="AE14" s="16" t="s">
        <v>14</v>
      </c>
      <c r="AF14" s="16" t="s">
        <v>14</v>
      </c>
      <c r="AG14" s="16" t="s">
        <v>14</v>
      </c>
      <c r="AH14" s="16" t="s">
        <v>14</v>
      </c>
      <c r="AI14" s="16" t="s">
        <v>14</v>
      </c>
      <c r="AJ14" s="16" t="s">
        <v>14</v>
      </c>
      <c r="AK14" s="16" t="s">
        <v>14</v>
      </c>
      <c r="AL14" s="16" t="s">
        <v>14</v>
      </c>
      <c r="AM14" s="16" t="s">
        <v>14</v>
      </c>
      <c r="AN14" s="16" t="s">
        <v>14</v>
      </c>
      <c r="AO14" s="16" t="s">
        <v>14</v>
      </c>
      <c r="AP14" s="16" t="s">
        <v>14</v>
      </c>
      <c r="AQ14" s="16" t="s">
        <v>14</v>
      </c>
      <c r="AR14" s="16" t="s">
        <v>14</v>
      </c>
      <c r="AS14" s="16" t="s">
        <v>14</v>
      </c>
      <c r="AT14" s="16" t="s">
        <v>14</v>
      </c>
      <c r="AU14" s="16" t="s">
        <v>14</v>
      </c>
      <c r="AV14" s="16" t="s">
        <v>14</v>
      </c>
      <c r="AW14" s="16" t="s">
        <v>14</v>
      </c>
      <c r="AX14" s="16" t="s">
        <v>14</v>
      </c>
      <c r="AY14" s="16" t="s">
        <v>14</v>
      </c>
      <c r="AZ14" s="16" t="s">
        <v>14</v>
      </c>
    </row>
    <row r="15" spans="1:52" s="5" customFormat="1" ht="18.75" customHeight="1" thickTop="1">
      <c r="A15" s="43" t="s">
        <v>16</v>
      </c>
      <c r="B15" s="29" t="s">
        <v>4</v>
      </c>
      <c r="C15" s="30">
        <f>C10*10%/10</f>
        <v>6.245</v>
      </c>
      <c r="D15" s="30">
        <f aca="true" t="shared" si="3" ref="D15:AZ15">D10*10%/10</f>
        <v>6.4</v>
      </c>
      <c r="E15" s="30">
        <f t="shared" si="3"/>
        <v>3.087</v>
      </c>
      <c r="F15" s="30">
        <f t="shared" si="3"/>
        <v>0.561</v>
      </c>
      <c r="G15" s="30">
        <f t="shared" si="3"/>
        <v>5.824</v>
      </c>
      <c r="H15" s="30">
        <f t="shared" si="3"/>
        <v>5.179</v>
      </c>
      <c r="I15" s="30">
        <f t="shared" si="3"/>
        <v>5.096000000000001</v>
      </c>
      <c r="J15" s="30">
        <f t="shared" si="3"/>
        <v>5.125</v>
      </c>
      <c r="K15" s="30">
        <f t="shared" si="3"/>
        <v>5.131</v>
      </c>
      <c r="L15" s="30">
        <f t="shared" si="3"/>
        <v>5.031000000000001</v>
      </c>
      <c r="M15" s="30">
        <f t="shared" si="3"/>
        <v>5.205</v>
      </c>
      <c r="N15" s="30">
        <f t="shared" si="3"/>
        <v>5.426</v>
      </c>
      <c r="O15" s="30">
        <f t="shared" si="3"/>
        <v>5.24</v>
      </c>
      <c r="P15" s="30">
        <f t="shared" si="3"/>
        <v>5.28</v>
      </c>
      <c r="Q15" s="30">
        <f t="shared" si="3"/>
        <v>4.130000000000001</v>
      </c>
      <c r="R15" s="30">
        <f t="shared" si="3"/>
        <v>5.195</v>
      </c>
      <c r="S15" s="30">
        <f>S10*10%/10</f>
        <v>5.337000000000001</v>
      </c>
      <c r="T15" s="30">
        <f t="shared" si="3"/>
        <v>5.221000000000001</v>
      </c>
      <c r="U15" s="30">
        <f t="shared" si="3"/>
        <v>5.216</v>
      </c>
      <c r="V15" s="30">
        <f t="shared" si="3"/>
        <v>5.173</v>
      </c>
      <c r="W15" s="30">
        <f t="shared" si="3"/>
        <v>5.227000000000001</v>
      </c>
      <c r="X15" s="30">
        <f t="shared" si="3"/>
        <v>5.223</v>
      </c>
      <c r="Y15" s="30">
        <f t="shared" si="3"/>
        <v>3.3480000000000003</v>
      </c>
      <c r="Z15" s="30">
        <f t="shared" si="3"/>
        <v>3.3619999999999997</v>
      </c>
      <c r="AA15" s="30">
        <f t="shared" si="3"/>
        <v>0.554</v>
      </c>
      <c r="AB15" s="30">
        <f t="shared" si="3"/>
        <v>5.245</v>
      </c>
      <c r="AC15" s="30">
        <f t="shared" si="3"/>
        <v>5.294</v>
      </c>
      <c r="AD15" s="30">
        <f t="shared" si="3"/>
        <v>5.471000000000001</v>
      </c>
      <c r="AE15" s="30">
        <f t="shared" si="3"/>
        <v>5.051</v>
      </c>
      <c r="AF15" s="30">
        <f t="shared" si="3"/>
        <v>5.223</v>
      </c>
      <c r="AG15" s="30">
        <f t="shared" si="3"/>
        <v>3.7339999999999995</v>
      </c>
      <c r="AH15" s="30">
        <f t="shared" si="3"/>
        <v>5.736000000000001</v>
      </c>
      <c r="AI15" s="30">
        <f t="shared" si="3"/>
        <v>5.15</v>
      </c>
      <c r="AJ15" s="30">
        <f t="shared" si="3"/>
        <v>5.421000000000001</v>
      </c>
      <c r="AK15" s="30">
        <f t="shared" si="3"/>
        <v>5.371</v>
      </c>
      <c r="AL15" s="30">
        <f t="shared" si="3"/>
        <v>6.146000000000001</v>
      </c>
      <c r="AM15" s="30">
        <f t="shared" si="3"/>
        <v>4.139</v>
      </c>
      <c r="AN15" s="30">
        <f t="shared" si="3"/>
        <v>7.664</v>
      </c>
      <c r="AO15" s="30">
        <f t="shared" si="3"/>
        <v>4.648000000000001</v>
      </c>
      <c r="AP15" s="30">
        <f t="shared" si="3"/>
        <v>5.115</v>
      </c>
      <c r="AQ15" s="30">
        <f t="shared" si="3"/>
        <v>5.149</v>
      </c>
      <c r="AR15" s="30">
        <f t="shared" si="3"/>
        <v>4.115</v>
      </c>
      <c r="AS15" s="30">
        <f t="shared" si="3"/>
        <v>4.061000000000001</v>
      </c>
      <c r="AT15" s="30">
        <f t="shared" si="3"/>
        <v>4.135</v>
      </c>
      <c r="AU15" s="30">
        <f t="shared" si="3"/>
        <v>4.117</v>
      </c>
      <c r="AV15" s="30">
        <f t="shared" si="3"/>
        <v>11.102</v>
      </c>
      <c r="AW15" s="30">
        <f t="shared" si="3"/>
        <v>11.167000000000002</v>
      </c>
      <c r="AX15" s="30">
        <f t="shared" si="3"/>
        <v>7.1530000000000005</v>
      </c>
      <c r="AY15" s="30">
        <f t="shared" si="3"/>
        <v>5.140000000000001</v>
      </c>
      <c r="AZ15" s="30">
        <f t="shared" si="3"/>
        <v>7.412999999999999</v>
      </c>
    </row>
    <row r="16" spans="1:52" s="5" customFormat="1" ht="18.75" customHeight="1">
      <c r="A16" s="43"/>
      <c r="B16" s="23" t="s">
        <v>13</v>
      </c>
      <c r="C16" s="3">
        <f>2281.73*C15</f>
        <v>14249.40385</v>
      </c>
      <c r="D16" s="3">
        <f aca="true" t="shared" si="4" ref="D16:AZ16">2281.73*D15</f>
        <v>14603.072</v>
      </c>
      <c r="E16" s="3">
        <f t="shared" si="4"/>
        <v>7043.700510000001</v>
      </c>
      <c r="F16" s="3">
        <f t="shared" si="4"/>
        <v>1280.0505300000002</v>
      </c>
      <c r="G16" s="3">
        <f t="shared" si="4"/>
        <v>13288.79552</v>
      </c>
      <c r="H16" s="3">
        <f t="shared" si="4"/>
        <v>11817.079670000001</v>
      </c>
      <c r="I16" s="3">
        <f t="shared" si="4"/>
        <v>11627.696080000002</v>
      </c>
      <c r="J16" s="3">
        <f t="shared" si="4"/>
        <v>11693.866250000001</v>
      </c>
      <c r="K16" s="3">
        <f t="shared" si="4"/>
        <v>11707.556630000001</v>
      </c>
      <c r="L16" s="3">
        <f t="shared" si="4"/>
        <v>11479.383630000002</v>
      </c>
      <c r="M16" s="3">
        <f t="shared" si="4"/>
        <v>11876.40465</v>
      </c>
      <c r="N16" s="3">
        <f t="shared" si="4"/>
        <v>12380.66698</v>
      </c>
      <c r="O16" s="3">
        <f t="shared" si="4"/>
        <v>11956.2652</v>
      </c>
      <c r="P16" s="3">
        <f t="shared" si="4"/>
        <v>12047.5344</v>
      </c>
      <c r="Q16" s="3">
        <f t="shared" si="4"/>
        <v>9423.544900000003</v>
      </c>
      <c r="R16" s="3">
        <f t="shared" si="4"/>
        <v>11853.587350000002</v>
      </c>
      <c r="S16" s="3">
        <f t="shared" si="4"/>
        <v>12177.593010000002</v>
      </c>
      <c r="T16" s="3">
        <f t="shared" si="4"/>
        <v>11912.912330000003</v>
      </c>
      <c r="U16" s="3">
        <f t="shared" si="4"/>
        <v>11901.50368</v>
      </c>
      <c r="V16" s="3">
        <f t="shared" si="4"/>
        <v>11803.389290000001</v>
      </c>
      <c r="W16" s="3">
        <f t="shared" si="4"/>
        <v>11926.602710000003</v>
      </c>
      <c r="X16" s="3">
        <f t="shared" si="4"/>
        <v>11917.47579</v>
      </c>
      <c r="Y16" s="3">
        <f t="shared" si="4"/>
        <v>7639.232040000001</v>
      </c>
      <c r="Z16" s="3">
        <f t="shared" si="4"/>
        <v>7671.176259999999</v>
      </c>
      <c r="AA16" s="3">
        <f t="shared" si="4"/>
        <v>1264.07842</v>
      </c>
      <c r="AB16" s="3">
        <f t="shared" si="4"/>
        <v>11967.673850000001</v>
      </c>
      <c r="AC16" s="3">
        <f t="shared" si="4"/>
        <v>12079.47862</v>
      </c>
      <c r="AD16" s="3">
        <f t="shared" si="4"/>
        <v>12483.344830000002</v>
      </c>
      <c r="AE16" s="3">
        <f t="shared" si="4"/>
        <v>11525.01823</v>
      </c>
      <c r="AF16" s="3">
        <f t="shared" si="4"/>
        <v>11917.47579</v>
      </c>
      <c r="AG16" s="3">
        <f t="shared" si="4"/>
        <v>8519.979819999999</v>
      </c>
      <c r="AH16" s="3">
        <f t="shared" si="4"/>
        <v>13088.00328</v>
      </c>
      <c r="AI16" s="3">
        <f t="shared" si="4"/>
        <v>11750.909500000002</v>
      </c>
      <c r="AJ16" s="3">
        <f t="shared" si="4"/>
        <v>12369.258330000002</v>
      </c>
      <c r="AK16" s="3">
        <f t="shared" si="4"/>
        <v>12255.171830000001</v>
      </c>
      <c r="AL16" s="3">
        <f t="shared" si="4"/>
        <v>14023.512580000002</v>
      </c>
      <c r="AM16" s="3">
        <f t="shared" si="4"/>
        <v>9444.08047</v>
      </c>
      <c r="AN16" s="3">
        <f t="shared" si="4"/>
        <v>17487.17872</v>
      </c>
      <c r="AO16" s="3">
        <f t="shared" si="4"/>
        <v>10605.48104</v>
      </c>
      <c r="AP16" s="3">
        <f t="shared" si="4"/>
        <v>11671.04895</v>
      </c>
      <c r="AQ16" s="3">
        <f t="shared" si="4"/>
        <v>11748.627770000001</v>
      </c>
      <c r="AR16" s="3">
        <f t="shared" si="4"/>
        <v>9389.31895</v>
      </c>
      <c r="AS16" s="3">
        <f t="shared" si="4"/>
        <v>9266.105530000003</v>
      </c>
      <c r="AT16" s="3">
        <f t="shared" si="4"/>
        <v>9434.95355</v>
      </c>
      <c r="AU16" s="3">
        <f t="shared" si="4"/>
        <v>9393.88241</v>
      </c>
      <c r="AV16" s="3">
        <f t="shared" si="4"/>
        <v>25331.766460000003</v>
      </c>
      <c r="AW16" s="3">
        <f t="shared" si="4"/>
        <v>25480.078910000004</v>
      </c>
      <c r="AX16" s="3">
        <f t="shared" si="4"/>
        <v>16321.21469</v>
      </c>
      <c r="AY16" s="3">
        <f t="shared" si="4"/>
        <v>11728.092200000001</v>
      </c>
      <c r="AZ16" s="3">
        <f t="shared" si="4"/>
        <v>16914.46449</v>
      </c>
    </row>
    <row r="17" spans="1:52" s="5" customFormat="1" ht="18.75" customHeight="1">
      <c r="A17" s="43"/>
      <c r="B17" s="23" t="s">
        <v>2</v>
      </c>
      <c r="C17" s="3">
        <f>C16/C9/12</f>
        <v>1.9014416666666667</v>
      </c>
      <c r="D17" s="3">
        <f aca="true" t="shared" si="5" ref="D17:AZ17">D16/D9/12</f>
        <v>1.9014416666666667</v>
      </c>
      <c r="E17" s="3">
        <f t="shared" si="5"/>
        <v>1.901441666666667</v>
      </c>
      <c r="F17" s="3">
        <f t="shared" si="5"/>
        <v>1.901441666666667</v>
      </c>
      <c r="G17" s="3">
        <f t="shared" si="5"/>
        <v>1.9014416666666667</v>
      </c>
      <c r="H17" s="3">
        <f t="shared" si="5"/>
        <v>1.901441666666667</v>
      </c>
      <c r="I17" s="3">
        <f t="shared" si="5"/>
        <v>1.901441666666667</v>
      </c>
      <c r="J17" s="3">
        <f t="shared" si="5"/>
        <v>1.901441666666667</v>
      </c>
      <c r="K17" s="3">
        <f t="shared" si="5"/>
        <v>1.9014416666666667</v>
      </c>
      <c r="L17" s="3">
        <f t="shared" si="5"/>
        <v>1.901441666666667</v>
      </c>
      <c r="M17" s="3">
        <f t="shared" si="5"/>
        <v>1.9014416666666667</v>
      </c>
      <c r="N17" s="3">
        <f t="shared" si="5"/>
        <v>1.9014416666666667</v>
      </c>
      <c r="O17" s="3">
        <f t="shared" si="5"/>
        <v>1.9014416666666667</v>
      </c>
      <c r="P17" s="3">
        <f t="shared" si="5"/>
        <v>1.9014416666666667</v>
      </c>
      <c r="Q17" s="3">
        <f t="shared" si="5"/>
        <v>1.9014416666666671</v>
      </c>
      <c r="R17" s="3">
        <f t="shared" si="5"/>
        <v>1.901441666666667</v>
      </c>
      <c r="S17" s="3">
        <f t="shared" si="5"/>
        <v>1.901441666666667</v>
      </c>
      <c r="T17" s="3">
        <f t="shared" si="5"/>
        <v>1.901441666666667</v>
      </c>
      <c r="U17" s="3">
        <f t="shared" si="5"/>
        <v>1.9014416666666667</v>
      </c>
      <c r="V17" s="3">
        <f t="shared" si="5"/>
        <v>1.901441666666667</v>
      </c>
      <c r="W17" s="3">
        <f t="shared" si="5"/>
        <v>1.901441666666667</v>
      </c>
      <c r="X17" s="3">
        <f t="shared" si="5"/>
        <v>1.901441666666667</v>
      </c>
      <c r="Y17" s="3">
        <f t="shared" si="5"/>
        <v>1.901441666666667</v>
      </c>
      <c r="Z17" s="3">
        <f t="shared" si="5"/>
        <v>1.9014416666666667</v>
      </c>
      <c r="AA17" s="3">
        <f t="shared" si="5"/>
        <v>1.901441666666667</v>
      </c>
      <c r="AB17" s="3">
        <f t="shared" si="5"/>
        <v>1.901441666666667</v>
      </c>
      <c r="AC17" s="3">
        <f t="shared" si="5"/>
        <v>1.9014416666666667</v>
      </c>
      <c r="AD17" s="3">
        <f t="shared" si="5"/>
        <v>1.901441666666667</v>
      </c>
      <c r="AE17" s="3">
        <f t="shared" si="5"/>
        <v>1.9014416666666667</v>
      </c>
      <c r="AF17" s="3">
        <f t="shared" si="5"/>
        <v>1.901441666666667</v>
      </c>
      <c r="AG17" s="3">
        <f t="shared" si="5"/>
        <v>1.9014416666666667</v>
      </c>
      <c r="AH17" s="3">
        <f t="shared" si="5"/>
        <v>1.9014416666666667</v>
      </c>
      <c r="AI17" s="3">
        <f t="shared" si="5"/>
        <v>1.901441666666667</v>
      </c>
      <c r="AJ17" s="3">
        <f t="shared" si="5"/>
        <v>1.901441666666667</v>
      </c>
      <c r="AK17" s="3">
        <f t="shared" si="5"/>
        <v>1.9014416666666667</v>
      </c>
      <c r="AL17" s="3">
        <f t="shared" si="5"/>
        <v>1.901441666666667</v>
      </c>
      <c r="AM17" s="3">
        <f t="shared" si="5"/>
        <v>1.901441666666667</v>
      </c>
      <c r="AN17" s="3">
        <f t="shared" si="5"/>
        <v>1.9014416666666667</v>
      </c>
      <c r="AO17" s="3">
        <f t="shared" si="5"/>
        <v>1.9014416666666667</v>
      </c>
      <c r="AP17" s="3">
        <f t="shared" si="5"/>
        <v>1.9014416666666667</v>
      </c>
      <c r="AQ17" s="3">
        <f t="shared" si="5"/>
        <v>1.901441666666667</v>
      </c>
      <c r="AR17" s="3">
        <f t="shared" si="5"/>
        <v>1.901441666666667</v>
      </c>
      <c r="AS17" s="3">
        <f t="shared" si="5"/>
        <v>1.9014416666666671</v>
      </c>
      <c r="AT17" s="3">
        <f t="shared" si="5"/>
        <v>1.9014416666666667</v>
      </c>
      <c r="AU17" s="3">
        <f t="shared" si="5"/>
        <v>1.9014416666666667</v>
      </c>
      <c r="AV17" s="3">
        <f t="shared" si="5"/>
        <v>1.901441666666667</v>
      </c>
      <c r="AW17" s="3">
        <f t="shared" si="5"/>
        <v>1.901441666666667</v>
      </c>
      <c r="AX17" s="3">
        <f t="shared" si="5"/>
        <v>1.901441666666667</v>
      </c>
      <c r="AY17" s="3">
        <f t="shared" si="5"/>
        <v>1.901441666666667</v>
      </c>
      <c r="AZ17" s="3">
        <f t="shared" si="5"/>
        <v>1.9014416666666667</v>
      </c>
    </row>
    <row r="18" spans="1:52" s="5" customFormat="1" ht="18.75" customHeight="1" thickBot="1">
      <c r="A18" s="44"/>
      <c r="B18" s="24" t="s">
        <v>0</v>
      </c>
      <c r="C18" s="31" t="s">
        <v>14</v>
      </c>
      <c r="D18" s="31" t="s">
        <v>14</v>
      </c>
      <c r="E18" s="31" t="s">
        <v>14</v>
      </c>
      <c r="F18" s="31" t="s">
        <v>14</v>
      </c>
      <c r="G18" s="31" t="s">
        <v>14</v>
      </c>
      <c r="H18" s="31" t="s">
        <v>14</v>
      </c>
      <c r="I18" s="31" t="s">
        <v>14</v>
      </c>
      <c r="J18" s="31" t="s">
        <v>14</v>
      </c>
      <c r="K18" s="31" t="s">
        <v>14</v>
      </c>
      <c r="L18" s="31" t="s">
        <v>14</v>
      </c>
      <c r="M18" s="31" t="s">
        <v>14</v>
      </c>
      <c r="N18" s="31" t="s">
        <v>14</v>
      </c>
      <c r="O18" s="31" t="s">
        <v>14</v>
      </c>
      <c r="P18" s="31" t="s">
        <v>14</v>
      </c>
      <c r="Q18" s="31" t="s">
        <v>14</v>
      </c>
      <c r="R18" s="31" t="s">
        <v>14</v>
      </c>
      <c r="S18" s="31" t="s">
        <v>14</v>
      </c>
      <c r="T18" s="31" t="s">
        <v>14</v>
      </c>
      <c r="U18" s="31" t="s">
        <v>14</v>
      </c>
      <c r="V18" s="31" t="s">
        <v>14</v>
      </c>
      <c r="W18" s="31" t="s">
        <v>14</v>
      </c>
      <c r="X18" s="31" t="s">
        <v>14</v>
      </c>
      <c r="Y18" s="31" t="s">
        <v>14</v>
      </c>
      <c r="Z18" s="31" t="s">
        <v>14</v>
      </c>
      <c r="AA18" s="31" t="s">
        <v>14</v>
      </c>
      <c r="AB18" s="31" t="s">
        <v>14</v>
      </c>
      <c r="AC18" s="31" t="s">
        <v>14</v>
      </c>
      <c r="AD18" s="31" t="s">
        <v>14</v>
      </c>
      <c r="AE18" s="31" t="s">
        <v>14</v>
      </c>
      <c r="AF18" s="31" t="s">
        <v>14</v>
      </c>
      <c r="AG18" s="31" t="s">
        <v>14</v>
      </c>
      <c r="AH18" s="31" t="s">
        <v>14</v>
      </c>
      <c r="AI18" s="31" t="s">
        <v>14</v>
      </c>
      <c r="AJ18" s="31" t="s">
        <v>14</v>
      </c>
      <c r="AK18" s="31" t="s">
        <v>14</v>
      </c>
      <c r="AL18" s="31" t="s">
        <v>14</v>
      </c>
      <c r="AM18" s="31" t="s">
        <v>14</v>
      </c>
      <c r="AN18" s="31" t="s">
        <v>14</v>
      </c>
      <c r="AO18" s="31" t="s">
        <v>14</v>
      </c>
      <c r="AP18" s="31" t="s">
        <v>14</v>
      </c>
      <c r="AQ18" s="31" t="s">
        <v>14</v>
      </c>
      <c r="AR18" s="31" t="s">
        <v>14</v>
      </c>
      <c r="AS18" s="31" t="s">
        <v>14</v>
      </c>
      <c r="AT18" s="31" t="s">
        <v>14</v>
      </c>
      <c r="AU18" s="31" t="s">
        <v>14</v>
      </c>
      <c r="AV18" s="31" t="s">
        <v>14</v>
      </c>
      <c r="AW18" s="31" t="s">
        <v>14</v>
      </c>
      <c r="AX18" s="31" t="s">
        <v>14</v>
      </c>
      <c r="AY18" s="31" t="s">
        <v>14</v>
      </c>
      <c r="AZ18" s="31" t="s">
        <v>14</v>
      </c>
    </row>
    <row r="19" spans="1:52" s="34" customFormat="1" ht="18.75" customHeight="1" thickTop="1">
      <c r="A19" s="42" t="s">
        <v>17</v>
      </c>
      <c r="B19" s="25" t="s">
        <v>11</v>
      </c>
      <c r="C19" s="36" t="s">
        <v>27</v>
      </c>
      <c r="D19" s="36" t="s">
        <v>27</v>
      </c>
      <c r="E19" s="36" t="s">
        <v>27</v>
      </c>
      <c r="F19" s="36" t="s">
        <v>27</v>
      </c>
      <c r="G19" s="36" t="s">
        <v>27</v>
      </c>
      <c r="H19" s="36" t="s">
        <v>27</v>
      </c>
      <c r="I19" s="36" t="s">
        <v>27</v>
      </c>
      <c r="J19" s="36" t="s">
        <v>27</v>
      </c>
      <c r="K19" s="36" t="s">
        <v>27</v>
      </c>
      <c r="L19" s="36" t="s">
        <v>27</v>
      </c>
      <c r="M19" s="36" t="s">
        <v>27</v>
      </c>
      <c r="N19" s="36" t="s">
        <v>27</v>
      </c>
      <c r="O19" s="36" t="s">
        <v>27</v>
      </c>
      <c r="P19" s="36" t="s">
        <v>27</v>
      </c>
      <c r="Q19" s="36" t="s">
        <v>27</v>
      </c>
      <c r="R19" s="36" t="s">
        <v>27</v>
      </c>
      <c r="S19" s="36" t="s">
        <v>27</v>
      </c>
      <c r="T19" s="36" t="s">
        <v>27</v>
      </c>
      <c r="U19" s="36" t="s">
        <v>27</v>
      </c>
      <c r="V19" s="36" t="s">
        <v>27</v>
      </c>
      <c r="W19" s="36" t="s">
        <v>27</v>
      </c>
      <c r="X19" s="36" t="s">
        <v>27</v>
      </c>
      <c r="Y19" s="36" t="s">
        <v>27</v>
      </c>
      <c r="Z19" s="36" t="s">
        <v>27</v>
      </c>
      <c r="AA19" s="36" t="s">
        <v>27</v>
      </c>
      <c r="AB19" s="36" t="s">
        <v>27</v>
      </c>
      <c r="AC19" s="36" t="s">
        <v>27</v>
      </c>
      <c r="AD19" s="36" t="s">
        <v>27</v>
      </c>
      <c r="AE19" s="36" t="s">
        <v>27</v>
      </c>
      <c r="AF19" s="36" t="s">
        <v>27</v>
      </c>
      <c r="AG19" s="36" t="s">
        <v>27</v>
      </c>
      <c r="AH19" s="36" t="s">
        <v>27</v>
      </c>
      <c r="AI19" s="36" t="s">
        <v>27</v>
      </c>
      <c r="AJ19" s="36" t="s">
        <v>27</v>
      </c>
      <c r="AK19" s="36" t="s">
        <v>27</v>
      </c>
      <c r="AL19" s="36" t="s">
        <v>27</v>
      </c>
      <c r="AM19" s="36" t="s">
        <v>27</v>
      </c>
      <c r="AN19" s="36" t="s">
        <v>27</v>
      </c>
      <c r="AO19" s="36" t="s">
        <v>27</v>
      </c>
      <c r="AP19" s="36" t="s">
        <v>27</v>
      </c>
      <c r="AQ19" s="36" t="s">
        <v>27</v>
      </c>
      <c r="AR19" s="36" t="s">
        <v>27</v>
      </c>
      <c r="AS19" s="36" t="s">
        <v>27</v>
      </c>
      <c r="AT19" s="36" t="s">
        <v>27</v>
      </c>
      <c r="AU19" s="36" t="s">
        <v>27</v>
      </c>
      <c r="AV19" s="36" t="s">
        <v>27</v>
      </c>
      <c r="AW19" s="36" t="s">
        <v>27</v>
      </c>
      <c r="AX19" s="36" t="s">
        <v>27</v>
      </c>
      <c r="AY19" s="36" t="s">
        <v>27</v>
      </c>
      <c r="AZ19" s="36" t="s">
        <v>27</v>
      </c>
    </row>
    <row r="20" spans="1:52" s="5" customFormat="1" ht="18.75" customHeight="1">
      <c r="A20" s="43"/>
      <c r="B20" s="26" t="s">
        <v>4</v>
      </c>
      <c r="C20" s="17">
        <f>C19*0.1</f>
        <v>57</v>
      </c>
      <c r="D20" s="17">
        <f aca="true" t="shared" si="6" ref="D20:AZ20">D19*0.1</f>
        <v>57</v>
      </c>
      <c r="E20" s="17">
        <f t="shared" si="6"/>
        <v>57</v>
      </c>
      <c r="F20" s="17">
        <f t="shared" si="6"/>
        <v>57</v>
      </c>
      <c r="G20" s="17">
        <f t="shared" si="6"/>
        <v>57</v>
      </c>
      <c r="H20" s="17">
        <f t="shared" si="6"/>
        <v>57</v>
      </c>
      <c r="I20" s="17">
        <f t="shared" si="6"/>
        <v>57</v>
      </c>
      <c r="J20" s="17">
        <f t="shared" si="6"/>
        <v>57</v>
      </c>
      <c r="K20" s="17">
        <f t="shared" si="6"/>
        <v>57</v>
      </c>
      <c r="L20" s="17">
        <f t="shared" si="6"/>
        <v>57</v>
      </c>
      <c r="M20" s="17">
        <f t="shared" si="6"/>
        <v>57</v>
      </c>
      <c r="N20" s="17">
        <f t="shared" si="6"/>
        <v>57</v>
      </c>
      <c r="O20" s="17">
        <f t="shared" si="6"/>
        <v>57</v>
      </c>
      <c r="P20" s="17">
        <f t="shared" si="6"/>
        <v>57</v>
      </c>
      <c r="Q20" s="17">
        <f t="shared" si="6"/>
        <v>57</v>
      </c>
      <c r="R20" s="17">
        <f t="shared" si="6"/>
        <v>57</v>
      </c>
      <c r="S20" s="17">
        <f t="shared" si="6"/>
        <v>57</v>
      </c>
      <c r="T20" s="17">
        <f t="shared" si="6"/>
        <v>57</v>
      </c>
      <c r="U20" s="17">
        <f t="shared" si="6"/>
        <v>57</v>
      </c>
      <c r="V20" s="17">
        <f t="shared" si="6"/>
        <v>57</v>
      </c>
      <c r="W20" s="17">
        <f t="shared" si="6"/>
        <v>57</v>
      </c>
      <c r="X20" s="17">
        <f t="shared" si="6"/>
        <v>57</v>
      </c>
      <c r="Y20" s="17">
        <f t="shared" si="6"/>
        <v>57</v>
      </c>
      <c r="Z20" s="17">
        <f t="shared" si="6"/>
        <v>57</v>
      </c>
      <c r="AA20" s="17">
        <f t="shared" si="6"/>
        <v>57</v>
      </c>
      <c r="AB20" s="17">
        <f t="shared" si="6"/>
        <v>57</v>
      </c>
      <c r="AC20" s="17">
        <f t="shared" si="6"/>
        <v>57</v>
      </c>
      <c r="AD20" s="17">
        <f t="shared" si="6"/>
        <v>57</v>
      </c>
      <c r="AE20" s="17">
        <f t="shared" si="6"/>
        <v>57</v>
      </c>
      <c r="AF20" s="17">
        <f t="shared" si="6"/>
        <v>57</v>
      </c>
      <c r="AG20" s="17">
        <f t="shared" si="6"/>
        <v>57</v>
      </c>
      <c r="AH20" s="17">
        <f t="shared" si="6"/>
        <v>57</v>
      </c>
      <c r="AI20" s="17">
        <f t="shared" si="6"/>
        <v>57</v>
      </c>
      <c r="AJ20" s="17">
        <f t="shared" si="6"/>
        <v>57</v>
      </c>
      <c r="AK20" s="17">
        <f t="shared" si="6"/>
        <v>57</v>
      </c>
      <c r="AL20" s="17">
        <f t="shared" si="6"/>
        <v>57</v>
      </c>
      <c r="AM20" s="17">
        <f t="shared" si="6"/>
        <v>57</v>
      </c>
      <c r="AN20" s="17">
        <f t="shared" si="6"/>
        <v>57</v>
      </c>
      <c r="AO20" s="17">
        <f t="shared" si="6"/>
        <v>57</v>
      </c>
      <c r="AP20" s="17">
        <f t="shared" si="6"/>
        <v>57</v>
      </c>
      <c r="AQ20" s="17">
        <f t="shared" si="6"/>
        <v>57</v>
      </c>
      <c r="AR20" s="17">
        <f t="shared" si="6"/>
        <v>57</v>
      </c>
      <c r="AS20" s="17">
        <f t="shared" si="6"/>
        <v>57</v>
      </c>
      <c r="AT20" s="17">
        <f t="shared" si="6"/>
        <v>57</v>
      </c>
      <c r="AU20" s="17">
        <f t="shared" si="6"/>
        <v>57</v>
      </c>
      <c r="AV20" s="17">
        <f t="shared" si="6"/>
        <v>57</v>
      </c>
      <c r="AW20" s="17">
        <f t="shared" si="6"/>
        <v>57</v>
      </c>
      <c r="AX20" s="17">
        <f t="shared" si="6"/>
        <v>57</v>
      </c>
      <c r="AY20" s="17">
        <f t="shared" si="6"/>
        <v>57</v>
      </c>
      <c r="AZ20" s="17">
        <f t="shared" si="6"/>
        <v>57</v>
      </c>
    </row>
    <row r="21" spans="1:52" s="5" customFormat="1" ht="18.75" customHeight="1">
      <c r="A21" s="43"/>
      <c r="B21" s="23" t="s">
        <v>13</v>
      </c>
      <c r="C21" s="2">
        <f>445.14*C20</f>
        <v>25372.98</v>
      </c>
      <c r="D21" s="2">
        <f aca="true" t="shared" si="7" ref="D21:AZ21">445.14*D20</f>
        <v>25372.98</v>
      </c>
      <c r="E21" s="2">
        <f t="shared" si="7"/>
        <v>25372.98</v>
      </c>
      <c r="F21" s="2">
        <f t="shared" si="7"/>
        <v>25372.98</v>
      </c>
      <c r="G21" s="2">
        <f t="shared" si="7"/>
        <v>25372.98</v>
      </c>
      <c r="H21" s="2">
        <f t="shared" si="7"/>
        <v>25372.98</v>
      </c>
      <c r="I21" s="2">
        <f t="shared" si="7"/>
        <v>25372.98</v>
      </c>
      <c r="J21" s="2">
        <f t="shared" si="7"/>
        <v>25372.98</v>
      </c>
      <c r="K21" s="2">
        <f t="shared" si="7"/>
        <v>25372.98</v>
      </c>
      <c r="L21" s="2">
        <f t="shared" si="7"/>
        <v>25372.98</v>
      </c>
      <c r="M21" s="2">
        <f t="shared" si="7"/>
        <v>25372.98</v>
      </c>
      <c r="N21" s="2">
        <f t="shared" si="7"/>
        <v>25372.98</v>
      </c>
      <c r="O21" s="2">
        <f t="shared" si="7"/>
        <v>25372.98</v>
      </c>
      <c r="P21" s="2">
        <f t="shared" si="7"/>
        <v>25372.98</v>
      </c>
      <c r="Q21" s="2">
        <f t="shared" si="7"/>
        <v>25372.98</v>
      </c>
      <c r="R21" s="2">
        <f t="shared" si="7"/>
        <v>25372.98</v>
      </c>
      <c r="S21" s="2">
        <f t="shared" si="7"/>
        <v>25372.98</v>
      </c>
      <c r="T21" s="2">
        <f t="shared" si="7"/>
        <v>25372.98</v>
      </c>
      <c r="U21" s="2">
        <f t="shared" si="7"/>
        <v>25372.98</v>
      </c>
      <c r="V21" s="2">
        <f t="shared" si="7"/>
        <v>25372.98</v>
      </c>
      <c r="W21" s="2">
        <f t="shared" si="7"/>
        <v>25372.98</v>
      </c>
      <c r="X21" s="2">
        <f t="shared" si="7"/>
        <v>25372.98</v>
      </c>
      <c r="Y21" s="2">
        <f t="shared" si="7"/>
        <v>25372.98</v>
      </c>
      <c r="Z21" s="2">
        <f t="shared" si="7"/>
        <v>25372.98</v>
      </c>
      <c r="AA21" s="2">
        <f t="shared" si="7"/>
        <v>25372.98</v>
      </c>
      <c r="AB21" s="2">
        <f t="shared" si="7"/>
        <v>25372.98</v>
      </c>
      <c r="AC21" s="2">
        <f t="shared" si="7"/>
        <v>25372.98</v>
      </c>
      <c r="AD21" s="2">
        <f t="shared" si="7"/>
        <v>25372.98</v>
      </c>
      <c r="AE21" s="2">
        <f t="shared" si="7"/>
        <v>25372.98</v>
      </c>
      <c r="AF21" s="2">
        <f t="shared" si="7"/>
        <v>25372.98</v>
      </c>
      <c r="AG21" s="2">
        <f t="shared" si="7"/>
        <v>25372.98</v>
      </c>
      <c r="AH21" s="2">
        <f t="shared" si="7"/>
        <v>25372.98</v>
      </c>
      <c r="AI21" s="2">
        <f t="shared" si="7"/>
        <v>25372.98</v>
      </c>
      <c r="AJ21" s="2">
        <f t="shared" si="7"/>
        <v>25372.98</v>
      </c>
      <c r="AK21" s="2">
        <f t="shared" si="7"/>
        <v>25372.98</v>
      </c>
      <c r="AL21" s="2">
        <f t="shared" si="7"/>
        <v>25372.98</v>
      </c>
      <c r="AM21" s="2">
        <f t="shared" si="7"/>
        <v>25372.98</v>
      </c>
      <c r="AN21" s="2">
        <f t="shared" si="7"/>
        <v>25372.98</v>
      </c>
      <c r="AO21" s="2">
        <f t="shared" si="7"/>
        <v>25372.98</v>
      </c>
      <c r="AP21" s="2">
        <f t="shared" si="7"/>
        <v>25372.98</v>
      </c>
      <c r="AQ21" s="2">
        <f t="shared" si="7"/>
        <v>25372.98</v>
      </c>
      <c r="AR21" s="2">
        <f t="shared" si="7"/>
        <v>25372.98</v>
      </c>
      <c r="AS21" s="2">
        <f t="shared" si="7"/>
        <v>25372.98</v>
      </c>
      <c r="AT21" s="2">
        <f t="shared" si="7"/>
        <v>25372.98</v>
      </c>
      <c r="AU21" s="2">
        <f t="shared" si="7"/>
        <v>25372.98</v>
      </c>
      <c r="AV21" s="2">
        <f t="shared" si="7"/>
        <v>25372.98</v>
      </c>
      <c r="AW21" s="2">
        <f t="shared" si="7"/>
        <v>25372.98</v>
      </c>
      <c r="AX21" s="2">
        <f t="shared" si="7"/>
        <v>25372.98</v>
      </c>
      <c r="AY21" s="2">
        <f t="shared" si="7"/>
        <v>25372.98</v>
      </c>
      <c r="AZ21" s="2">
        <f t="shared" si="7"/>
        <v>25372.98</v>
      </c>
    </row>
    <row r="22" spans="1:52" s="5" customFormat="1" ht="18.75" customHeight="1">
      <c r="A22" s="43"/>
      <c r="B22" s="23" t="s">
        <v>2</v>
      </c>
      <c r="C22" s="3">
        <f>C21/C9/12</f>
        <v>3.385772618094476</v>
      </c>
      <c r="D22" s="3">
        <f aca="true" t="shared" si="8" ref="D22:AZ22">D21/D9/12</f>
        <v>3.3037734375</v>
      </c>
      <c r="E22" s="3">
        <f t="shared" si="8"/>
        <v>6.849416909620992</v>
      </c>
      <c r="F22" s="3">
        <f t="shared" si="8"/>
        <v>37.690106951871655</v>
      </c>
      <c r="G22" s="3">
        <f t="shared" si="8"/>
        <v>3.630520260989011</v>
      </c>
      <c r="H22" s="3">
        <f t="shared" si="8"/>
        <v>4.08267039969106</v>
      </c>
      <c r="I22" s="3">
        <f t="shared" si="8"/>
        <v>4.14916601255887</v>
      </c>
      <c r="J22" s="3">
        <f t="shared" si="8"/>
        <v>4.125687804878049</v>
      </c>
      <c r="K22" s="3">
        <f t="shared" si="8"/>
        <v>4.1208633794581955</v>
      </c>
      <c r="L22" s="3">
        <f t="shared" si="8"/>
        <v>4.202772808586762</v>
      </c>
      <c r="M22" s="3">
        <f t="shared" si="8"/>
        <v>4.062276657060519</v>
      </c>
      <c r="N22" s="3">
        <f t="shared" si="8"/>
        <v>3.896820862513822</v>
      </c>
      <c r="O22" s="3">
        <f t="shared" si="8"/>
        <v>4.035143129770993</v>
      </c>
      <c r="P22" s="3">
        <f t="shared" si="8"/>
        <v>4.004573863636364</v>
      </c>
      <c r="Q22" s="3">
        <f t="shared" si="8"/>
        <v>5.119648910411622</v>
      </c>
      <c r="R22" s="3">
        <f t="shared" si="8"/>
        <v>4.070096246390761</v>
      </c>
      <c r="S22" s="3">
        <f t="shared" si="8"/>
        <v>3.9618043844856654</v>
      </c>
      <c r="T22" s="3">
        <f t="shared" si="8"/>
        <v>4.049827619230032</v>
      </c>
      <c r="U22" s="3">
        <f t="shared" si="8"/>
        <v>4.0537097392638035</v>
      </c>
      <c r="V22" s="3">
        <f t="shared" si="8"/>
        <v>4.087405760680457</v>
      </c>
      <c r="W22" s="3">
        <f t="shared" si="8"/>
        <v>4.045178878898029</v>
      </c>
      <c r="X22" s="3">
        <f t="shared" si="8"/>
        <v>4.048276852383688</v>
      </c>
      <c r="Y22" s="3">
        <f t="shared" si="8"/>
        <v>6.315456989247312</v>
      </c>
      <c r="Z22" s="3">
        <f t="shared" si="8"/>
        <v>6.289158239143368</v>
      </c>
      <c r="AA22" s="3">
        <f t="shared" si="8"/>
        <v>38.166335740072206</v>
      </c>
      <c r="AB22" s="3">
        <f t="shared" si="8"/>
        <v>4.031296472831268</v>
      </c>
      <c r="AC22" s="3">
        <f t="shared" si="8"/>
        <v>3.99398375519456</v>
      </c>
      <c r="AD22" s="3">
        <f t="shared" si="8"/>
        <v>3.8647687808444524</v>
      </c>
      <c r="AE22" s="3">
        <f t="shared" si="8"/>
        <v>4.186131459117006</v>
      </c>
      <c r="AF22" s="3">
        <f t="shared" si="8"/>
        <v>4.048276852383688</v>
      </c>
      <c r="AG22" s="3">
        <f t="shared" si="8"/>
        <v>5.662600428494912</v>
      </c>
      <c r="AH22" s="3">
        <f t="shared" si="8"/>
        <v>3.686218619246862</v>
      </c>
      <c r="AI22" s="3">
        <f t="shared" si="8"/>
        <v>4.1056601941747575</v>
      </c>
      <c r="AJ22" s="3">
        <f t="shared" si="8"/>
        <v>3.900415052573326</v>
      </c>
      <c r="AK22" s="3">
        <f t="shared" si="8"/>
        <v>3.9367250046546265</v>
      </c>
      <c r="AL22" s="3">
        <f t="shared" si="8"/>
        <v>3.4403107712333223</v>
      </c>
      <c r="AM22" s="3">
        <f t="shared" si="8"/>
        <v>5.108516549891278</v>
      </c>
      <c r="AN22" s="3">
        <f t="shared" si="8"/>
        <v>2.758892223382046</v>
      </c>
      <c r="AO22" s="3">
        <f t="shared" si="8"/>
        <v>4.5490856282271945</v>
      </c>
      <c r="AP22" s="3">
        <f t="shared" si="8"/>
        <v>4.13375366568915</v>
      </c>
      <c r="AQ22" s="3">
        <f t="shared" si="8"/>
        <v>4.106457564575646</v>
      </c>
      <c r="AR22" s="3">
        <f t="shared" si="8"/>
        <v>5.138311057108141</v>
      </c>
      <c r="AS22" s="3">
        <f t="shared" si="8"/>
        <v>5.2066362964787</v>
      </c>
      <c r="AT22" s="3">
        <f t="shared" si="8"/>
        <v>5.113458282950423</v>
      </c>
      <c r="AU22" s="3">
        <f t="shared" si="8"/>
        <v>5.1358149137721645</v>
      </c>
      <c r="AV22" s="3">
        <f t="shared" si="8"/>
        <v>1.904535218879481</v>
      </c>
      <c r="AW22" s="3">
        <f t="shared" si="8"/>
        <v>1.893449449270171</v>
      </c>
      <c r="AX22" s="3">
        <f t="shared" si="8"/>
        <v>2.9559835034251365</v>
      </c>
      <c r="AY22" s="3">
        <f t="shared" si="8"/>
        <v>4.113647859922179</v>
      </c>
      <c r="AZ22" s="3">
        <f t="shared" si="8"/>
        <v>2.8523067583974098</v>
      </c>
    </row>
    <row r="23" spans="1:52" s="5" customFormat="1" ht="18.75" customHeight="1" thickBot="1">
      <c r="A23" s="44"/>
      <c r="B23" s="24" t="s">
        <v>0</v>
      </c>
      <c r="C23" s="16" t="s">
        <v>21</v>
      </c>
      <c r="D23" s="16" t="s">
        <v>21</v>
      </c>
      <c r="E23" s="16" t="s">
        <v>21</v>
      </c>
      <c r="F23" s="16" t="s">
        <v>21</v>
      </c>
      <c r="G23" s="16" t="s">
        <v>21</v>
      </c>
      <c r="H23" s="16" t="s">
        <v>21</v>
      </c>
      <c r="I23" s="16" t="s">
        <v>21</v>
      </c>
      <c r="J23" s="16" t="s">
        <v>21</v>
      </c>
      <c r="K23" s="16" t="s">
        <v>21</v>
      </c>
      <c r="L23" s="16" t="s">
        <v>21</v>
      </c>
      <c r="M23" s="16" t="s">
        <v>21</v>
      </c>
      <c r="N23" s="16" t="s">
        <v>21</v>
      </c>
      <c r="O23" s="16" t="s">
        <v>21</v>
      </c>
      <c r="P23" s="16" t="s">
        <v>21</v>
      </c>
      <c r="Q23" s="16" t="s">
        <v>21</v>
      </c>
      <c r="R23" s="16" t="s">
        <v>21</v>
      </c>
      <c r="S23" s="16" t="s">
        <v>21</v>
      </c>
      <c r="T23" s="16" t="s">
        <v>21</v>
      </c>
      <c r="U23" s="16" t="s">
        <v>21</v>
      </c>
      <c r="V23" s="16" t="s">
        <v>21</v>
      </c>
      <c r="W23" s="16" t="s">
        <v>21</v>
      </c>
      <c r="X23" s="16" t="s">
        <v>21</v>
      </c>
      <c r="Y23" s="16" t="s">
        <v>21</v>
      </c>
      <c r="Z23" s="16" t="s">
        <v>21</v>
      </c>
      <c r="AA23" s="16" t="s">
        <v>21</v>
      </c>
      <c r="AB23" s="16" t="s">
        <v>21</v>
      </c>
      <c r="AC23" s="16" t="s">
        <v>21</v>
      </c>
      <c r="AD23" s="16" t="s">
        <v>21</v>
      </c>
      <c r="AE23" s="16" t="s">
        <v>21</v>
      </c>
      <c r="AF23" s="16" t="s">
        <v>21</v>
      </c>
      <c r="AG23" s="16" t="s">
        <v>21</v>
      </c>
      <c r="AH23" s="16" t="s">
        <v>21</v>
      </c>
      <c r="AI23" s="16" t="s">
        <v>21</v>
      </c>
      <c r="AJ23" s="16" t="s">
        <v>21</v>
      </c>
      <c r="AK23" s="16" t="s">
        <v>21</v>
      </c>
      <c r="AL23" s="16" t="s">
        <v>21</v>
      </c>
      <c r="AM23" s="16" t="s">
        <v>21</v>
      </c>
      <c r="AN23" s="16" t="s">
        <v>21</v>
      </c>
      <c r="AO23" s="16" t="s">
        <v>21</v>
      </c>
      <c r="AP23" s="16" t="s">
        <v>21</v>
      </c>
      <c r="AQ23" s="16" t="s">
        <v>21</v>
      </c>
      <c r="AR23" s="16" t="s">
        <v>21</v>
      </c>
      <c r="AS23" s="16" t="s">
        <v>21</v>
      </c>
      <c r="AT23" s="16" t="s">
        <v>21</v>
      </c>
      <c r="AU23" s="16" t="s">
        <v>21</v>
      </c>
      <c r="AV23" s="16" t="s">
        <v>21</v>
      </c>
      <c r="AW23" s="16" t="s">
        <v>21</v>
      </c>
      <c r="AX23" s="16" t="s">
        <v>21</v>
      </c>
      <c r="AY23" s="16" t="s">
        <v>21</v>
      </c>
      <c r="AZ23" s="16" t="s">
        <v>21</v>
      </c>
    </row>
    <row r="24" spans="1:52" s="5" customFormat="1" ht="18.75" customHeight="1" thickTop="1">
      <c r="A24" s="42" t="s">
        <v>18</v>
      </c>
      <c r="B24" s="22" t="s">
        <v>4</v>
      </c>
      <c r="C24" s="32">
        <f>C10*0.25%</f>
        <v>1.56125</v>
      </c>
      <c r="D24" s="32">
        <f aca="true" t="shared" si="9" ref="D24:AZ24">D10*0.25%</f>
        <v>1.6</v>
      </c>
      <c r="E24" s="32">
        <f t="shared" si="9"/>
        <v>0.7717499999999999</v>
      </c>
      <c r="F24" s="32">
        <f t="shared" si="9"/>
        <v>0.14025</v>
      </c>
      <c r="G24" s="32">
        <f t="shared" si="9"/>
        <v>1.456</v>
      </c>
      <c r="H24" s="32">
        <f t="shared" si="9"/>
        <v>1.29475</v>
      </c>
      <c r="I24" s="32">
        <f t="shared" si="9"/>
        <v>1.274</v>
      </c>
      <c r="J24" s="32">
        <f t="shared" si="9"/>
        <v>1.28125</v>
      </c>
      <c r="K24" s="32">
        <f t="shared" si="9"/>
        <v>1.28275</v>
      </c>
      <c r="L24" s="32">
        <f t="shared" si="9"/>
        <v>1.2577500000000001</v>
      </c>
      <c r="M24" s="32">
        <f t="shared" si="9"/>
        <v>1.30125</v>
      </c>
      <c r="N24" s="32">
        <f t="shared" si="9"/>
        <v>1.3565</v>
      </c>
      <c r="O24" s="32">
        <f t="shared" si="9"/>
        <v>1.31</v>
      </c>
      <c r="P24" s="32">
        <f t="shared" si="9"/>
        <v>1.32</v>
      </c>
      <c r="Q24" s="32">
        <f t="shared" si="9"/>
        <v>1.0325</v>
      </c>
      <c r="R24" s="32">
        <f t="shared" si="9"/>
        <v>1.29875</v>
      </c>
      <c r="S24" s="32">
        <f>S10*0.25%</f>
        <v>1.3342500000000002</v>
      </c>
      <c r="T24" s="32">
        <f t="shared" si="9"/>
        <v>1.30525</v>
      </c>
      <c r="U24" s="32">
        <f t="shared" si="9"/>
        <v>1.304</v>
      </c>
      <c r="V24" s="32">
        <f t="shared" si="9"/>
        <v>1.29325</v>
      </c>
      <c r="W24" s="32">
        <f t="shared" si="9"/>
        <v>1.30675</v>
      </c>
      <c r="X24" s="32">
        <f t="shared" si="9"/>
        <v>1.30575</v>
      </c>
      <c r="Y24" s="32">
        <f t="shared" si="9"/>
        <v>0.8370000000000001</v>
      </c>
      <c r="Z24" s="32">
        <f t="shared" si="9"/>
        <v>0.8405</v>
      </c>
      <c r="AA24" s="32">
        <f t="shared" si="9"/>
        <v>0.1385</v>
      </c>
      <c r="AB24" s="32">
        <f t="shared" si="9"/>
        <v>1.31125</v>
      </c>
      <c r="AC24" s="32">
        <f t="shared" si="9"/>
        <v>1.3235</v>
      </c>
      <c r="AD24" s="32">
        <f t="shared" si="9"/>
        <v>1.36775</v>
      </c>
      <c r="AE24" s="32">
        <f t="shared" si="9"/>
        <v>1.26275</v>
      </c>
      <c r="AF24" s="32">
        <f t="shared" si="9"/>
        <v>1.30575</v>
      </c>
      <c r="AG24" s="32">
        <f t="shared" si="9"/>
        <v>0.9335</v>
      </c>
      <c r="AH24" s="32">
        <f t="shared" si="9"/>
        <v>1.4340000000000002</v>
      </c>
      <c r="AI24" s="32">
        <f t="shared" si="9"/>
        <v>1.2875</v>
      </c>
      <c r="AJ24" s="32">
        <f t="shared" si="9"/>
        <v>1.35525</v>
      </c>
      <c r="AK24" s="32">
        <f t="shared" si="9"/>
        <v>1.34275</v>
      </c>
      <c r="AL24" s="32">
        <f t="shared" si="9"/>
        <v>1.5365000000000002</v>
      </c>
      <c r="AM24" s="32">
        <f t="shared" si="9"/>
        <v>1.03475</v>
      </c>
      <c r="AN24" s="32">
        <f t="shared" si="9"/>
        <v>1.916</v>
      </c>
      <c r="AO24" s="32">
        <f t="shared" si="9"/>
        <v>1.1620000000000001</v>
      </c>
      <c r="AP24" s="32">
        <f t="shared" si="9"/>
        <v>1.27875</v>
      </c>
      <c r="AQ24" s="32">
        <f t="shared" si="9"/>
        <v>1.28725</v>
      </c>
      <c r="AR24" s="32">
        <f t="shared" si="9"/>
        <v>1.02875</v>
      </c>
      <c r="AS24" s="32">
        <f t="shared" si="9"/>
        <v>1.01525</v>
      </c>
      <c r="AT24" s="32">
        <f t="shared" si="9"/>
        <v>1.03375</v>
      </c>
      <c r="AU24" s="32">
        <f t="shared" si="9"/>
        <v>1.02925</v>
      </c>
      <c r="AV24" s="32">
        <f t="shared" si="9"/>
        <v>2.7755</v>
      </c>
      <c r="AW24" s="32">
        <f t="shared" si="9"/>
        <v>2.79175</v>
      </c>
      <c r="AX24" s="32">
        <f t="shared" si="9"/>
        <v>1.78825</v>
      </c>
      <c r="AY24" s="32">
        <f t="shared" si="9"/>
        <v>1.285</v>
      </c>
      <c r="AZ24" s="32">
        <f t="shared" si="9"/>
        <v>1.8532499999999998</v>
      </c>
    </row>
    <row r="25" spans="1:52" s="5" customFormat="1" ht="18.75" customHeight="1">
      <c r="A25" s="43"/>
      <c r="B25" s="23" t="s">
        <v>13</v>
      </c>
      <c r="C25" s="17">
        <f>71.18*C24</f>
        <v>111.12977500000001</v>
      </c>
      <c r="D25" s="17">
        <f aca="true" t="shared" si="10" ref="D25:AZ25">71.18*D24</f>
        <v>113.88800000000002</v>
      </c>
      <c r="E25" s="17">
        <f t="shared" si="10"/>
        <v>54.933165</v>
      </c>
      <c r="F25" s="17">
        <f t="shared" si="10"/>
        <v>9.982995000000003</v>
      </c>
      <c r="G25" s="17">
        <f t="shared" si="10"/>
        <v>103.63808</v>
      </c>
      <c r="H25" s="17">
        <f t="shared" si="10"/>
        <v>92.16030500000001</v>
      </c>
      <c r="I25" s="17">
        <f t="shared" si="10"/>
        <v>90.68332000000001</v>
      </c>
      <c r="J25" s="17">
        <f t="shared" si="10"/>
        <v>91.199375</v>
      </c>
      <c r="K25" s="17">
        <f t="shared" si="10"/>
        <v>91.30614500000001</v>
      </c>
      <c r="L25" s="17">
        <f t="shared" si="10"/>
        <v>89.52664500000002</v>
      </c>
      <c r="M25" s="17">
        <f t="shared" si="10"/>
        <v>92.62297500000001</v>
      </c>
      <c r="N25" s="17">
        <f t="shared" si="10"/>
        <v>96.55567</v>
      </c>
      <c r="O25" s="17">
        <f t="shared" si="10"/>
        <v>93.24580000000002</v>
      </c>
      <c r="P25" s="17">
        <f t="shared" si="10"/>
        <v>93.95760000000001</v>
      </c>
      <c r="Q25" s="17">
        <f t="shared" si="10"/>
        <v>73.49335</v>
      </c>
      <c r="R25" s="17">
        <f t="shared" si="10"/>
        <v>92.44502500000002</v>
      </c>
      <c r="S25" s="17">
        <f t="shared" si="10"/>
        <v>94.97191500000002</v>
      </c>
      <c r="T25" s="17">
        <f t="shared" si="10"/>
        <v>92.907695</v>
      </c>
      <c r="U25" s="17">
        <f t="shared" si="10"/>
        <v>92.81872000000001</v>
      </c>
      <c r="V25" s="17">
        <f t="shared" si="10"/>
        <v>92.05353500000001</v>
      </c>
      <c r="W25" s="17">
        <f t="shared" si="10"/>
        <v>93.01446500000002</v>
      </c>
      <c r="X25" s="17">
        <f t="shared" si="10"/>
        <v>92.943285</v>
      </c>
      <c r="Y25" s="17">
        <f t="shared" si="10"/>
        <v>59.57766000000001</v>
      </c>
      <c r="Z25" s="17">
        <f t="shared" si="10"/>
        <v>59.82679000000001</v>
      </c>
      <c r="AA25" s="17">
        <f t="shared" si="10"/>
        <v>9.858430000000002</v>
      </c>
      <c r="AB25" s="17">
        <f t="shared" si="10"/>
        <v>93.33477500000001</v>
      </c>
      <c r="AC25" s="17">
        <f t="shared" si="10"/>
        <v>94.20673000000001</v>
      </c>
      <c r="AD25" s="17">
        <f t="shared" si="10"/>
        <v>97.35644500000001</v>
      </c>
      <c r="AE25" s="17">
        <f t="shared" si="10"/>
        <v>89.88254500000001</v>
      </c>
      <c r="AF25" s="17">
        <f t="shared" si="10"/>
        <v>92.943285</v>
      </c>
      <c r="AG25" s="17">
        <f t="shared" si="10"/>
        <v>66.44653000000001</v>
      </c>
      <c r="AH25" s="17">
        <f t="shared" si="10"/>
        <v>102.07212000000003</v>
      </c>
      <c r="AI25" s="17">
        <f t="shared" si="10"/>
        <v>91.64425000000001</v>
      </c>
      <c r="AJ25" s="17">
        <f t="shared" si="10"/>
        <v>96.46669500000002</v>
      </c>
      <c r="AK25" s="17">
        <f t="shared" si="10"/>
        <v>95.57694500000002</v>
      </c>
      <c r="AL25" s="17">
        <f t="shared" si="10"/>
        <v>109.36807000000003</v>
      </c>
      <c r="AM25" s="17">
        <f t="shared" si="10"/>
        <v>73.65350500000001</v>
      </c>
      <c r="AN25" s="17">
        <f t="shared" si="10"/>
        <v>136.38088000000002</v>
      </c>
      <c r="AO25" s="17">
        <f t="shared" si="10"/>
        <v>82.71116000000002</v>
      </c>
      <c r="AP25" s="17">
        <f t="shared" si="10"/>
        <v>91.02142500000001</v>
      </c>
      <c r="AQ25" s="17">
        <f t="shared" si="10"/>
        <v>91.626455</v>
      </c>
      <c r="AR25" s="17">
        <f t="shared" si="10"/>
        <v>73.226425</v>
      </c>
      <c r="AS25" s="17">
        <f t="shared" si="10"/>
        <v>72.265495</v>
      </c>
      <c r="AT25" s="17">
        <f t="shared" si="10"/>
        <v>73.582325</v>
      </c>
      <c r="AU25" s="17">
        <f t="shared" si="10"/>
        <v>73.262015</v>
      </c>
      <c r="AV25" s="17">
        <f t="shared" si="10"/>
        <v>197.56009000000003</v>
      </c>
      <c r="AW25" s="17">
        <f t="shared" si="10"/>
        <v>198.716765</v>
      </c>
      <c r="AX25" s="17">
        <f t="shared" si="10"/>
        <v>127.28763500000001</v>
      </c>
      <c r="AY25" s="17">
        <f t="shared" si="10"/>
        <v>91.4663</v>
      </c>
      <c r="AZ25" s="17">
        <f t="shared" si="10"/>
        <v>131.914335</v>
      </c>
    </row>
    <row r="26" spans="1:52" s="5" customFormat="1" ht="18.75" customHeight="1">
      <c r="A26" s="43"/>
      <c r="B26" s="23" t="s">
        <v>2</v>
      </c>
      <c r="C26" s="17">
        <f>C25/C9/12</f>
        <v>0.01482916666666667</v>
      </c>
      <c r="D26" s="17">
        <f aca="true" t="shared" si="11" ref="D26:AZ26">D25/D9/12</f>
        <v>0.01482916666666667</v>
      </c>
      <c r="E26" s="17">
        <f t="shared" si="11"/>
        <v>0.01482916666666667</v>
      </c>
      <c r="F26" s="17">
        <f t="shared" si="11"/>
        <v>0.014829166666666671</v>
      </c>
      <c r="G26" s="17">
        <f t="shared" si="11"/>
        <v>0.014829166666666666</v>
      </c>
      <c r="H26" s="17">
        <f t="shared" si="11"/>
        <v>0.01482916666666667</v>
      </c>
      <c r="I26" s="17">
        <f t="shared" si="11"/>
        <v>0.014829166666666666</v>
      </c>
      <c r="J26" s="17">
        <f t="shared" si="11"/>
        <v>0.014829166666666666</v>
      </c>
      <c r="K26" s="17">
        <f t="shared" si="11"/>
        <v>0.01482916666666667</v>
      </c>
      <c r="L26" s="17">
        <f t="shared" si="11"/>
        <v>0.01482916666666667</v>
      </c>
      <c r="M26" s="17">
        <f t="shared" si="11"/>
        <v>0.01482916666666667</v>
      </c>
      <c r="N26" s="17">
        <f t="shared" si="11"/>
        <v>0.014829166666666666</v>
      </c>
      <c r="O26" s="17">
        <f t="shared" si="11"/>
        <v>0.01482916666666667</v>
      </c>
      <c r="P26" s="17">
        <f t="shared" si="11"/>
        <v>0.01482916666666667</v>
      </c>
      <c r="Q26" s="17">
        <f t="shared" si="11"/>
        <v>0.01482916666666667</v>
      </c>
      <c r="R26" s="17">
        <f t="shared" si="11"/>
        <v>0.01482916666666667</v>
      </c>
      <c r="S26" s="17">
        <f t="shared" si="11"/>
        <v>0.01482916666666667</v>
      </c>
      <c r="T26" s="17">
        <f t="shared" si="11"/>
        <v>0.014829166666666666</v>
      </c>
      <c r="U26" s="17">
        <f t="shared" si="11"/>
        <v>0.01482916666666667</v>
      </c>
      <c r="V26" s="17">
        <f t="shared" si="11"/>
        <v>0.01482916666666667</v>
      </c>
      <c r="W26" s="17">
        <f t="shared" si="11"/>
        <v>0.01482916666666667</v>
      </c>
      <c r="X26" s="17">
        <f t="shared" si="11"/>
        <v>0.01482916666666667</v>
      </c>
      <c r="Y26" s="17">
        <f t="shared" si="11"/>
        <v>0.01482916666666667</v>
      </c>
      <c r="Z26" s="17">
        <f t="shared" si="11"/>
        <v>0.01482916666666667</v>
      </c>
      <c r="AA26" s="17">
        <f t="shared" si="11"/>
        <v>0.014829166666666671</v>
      </c>
      <c r="AB26" s="17">
        <f t="shared" si="11"/>
        <v>0.01482916666666667</v>
      </c>
      <c r="AC26" s="17">
        <f t="shared" si="11"/>
        <v>0.01482916666666667</v>
      </c>
      <c r="AD26" s="17">
        <f t="shared" si="11"/>
        <v>0.014829166666666666</v>
      </c>
      <c r="AE26" s="17">
        <f t="shared" si="11"/>
        <v>0.014829166666666666</v>
      </c>
      <c r="AF26" s="17">
        <f t="shared" si="11"/>
        <v>0.01482916666666667</v>
      </c>
      <c r="AG26" s="17">
        <f t="shared" si="11"/>
        <v>0.01482916666666667</v>
      </c>
      <c r="AH26" s="17">
        <f t="shared" si="11"/>
        <v>0.014829166666666671</v>
      </c>
      <c r="AI26" s="17">
        <f t="shared" si="11"/>
        <v>0.01482916666666667</v>
      </c>
      <c r="AJ26" s="17">
        <f t="shared" si="11"/>
        <v>0.01482916666666667</v>
      </c>
      <c r="AK26" s="17">
        <f t="shared" si="11"/>
        <v>0.01482916666666667</v>
      </c>
      <c r="AL26" s="17">
        <f t="shared" si="11"/>
        <v>0.014829166666666671</v>
      </c>
      <c r="AM26" s="17">
        <f t="shared" si="11"/>
        <v>0.01482916666666667</v>
      </c>
      <c r="AN26" s="17">
        <f t="shared" si="11"/>
        <v>0.01482916666666667</v>
      </c>
      <c r="AO26" s="17">
        <f t="shared" si="11"/>
        <v>0.014829166666666671</v>
      </c>
      <c r="AP26" s="17">
        <f t="shared" si="11"/>
        <v>0.01482916666666667</v>
      </c>
      <c r="AQ26" s="17">
        <f t="shared" si="11"/>
        <v>0.01482916666666667</v>
      </c>
      <c r="AR26" s="17">
        <f t="shared" si="11"/>
        <v>0.01482916666666667</v>
      </c>
      <c r="AS26" s="17">
        <f t="shared" si="11"/>
        <v>0.014829166666666666</v>
      </c>
      <c r="AT26" s="17">
        <f t="shared" si="11"/>
        <v>0.014829166666666666</v>
      </c>
      <c r="AU26" s="17">
        <f t="shared" si="11"/>
        <v>0.01482916666666667</v>
      </c>
      <c r="AV26" s="17">
        <f t="shared" si="11"/>
        <v>0.01482916666666667</v>
      </c>
      <c r="AW26" s="17">
        <f t="shared" si="11"/>
        <v>0.014829166666666666</v>
      </c>
      <c r="AX26" s="17">
        <f t="shared" si="11"/>
        <v>0.01482916666666667</v>
      </c>
      <c r="AY26" s="17">
        <f t="shared" si="11"/>
        <v>0.014829166666666666</v>
      </c>
      <c r="AZ26" s="17">
        <f t="shared" si="11"/>
        <v>0.014829166666666666</v>
      </c>
    </row>
    <row r="27" spans="1:52" s="5" customFormat="1" ht="18.75" customHeight="1" thickBot="1">
      <c r="A27" s="44"/>
      <c r="B27" s="24" t="s">
        <v>0</v>
      </c>
      <c r="C27" s="31" t="s">
        <v>14</v>
      </c>
      <c r="D27" s="31" t="s">
        <v>14</v>
      </c>
      <c r="E27" s="31" t="s">
        <v>14</v>
      </c>
      <c r="F27" s="31" t="s">
        <v>14</v>
      </c>
      <c r="G27" s="31" t="s">
        <v>14</v>
      </c>
      <c r="H27" s="31" t="s">
        <v>14</v>
      </c>
      <c r="I27" s="31" t="s">
        <v>14</v>
      </c>
      <c r="J27" s="31" t="s">
        <v>14</v>
      </c>
      <c r="K27" s="31" t="s">
        <v>14</v>
      </c>
      <c r="L27" s="31" t="s">
        <v>14</v>
      </c>
      <c r="M27" s="31" t="s">
        <v>14</v>
      </c>
      <c r="N27" s="31" t="s">
        <v>14</v>
      </c>
      <c r="O27" s="31" t="s">
        <v>14</v>
      </c>
      <c r="P27" s="31" t="s">
        <v>14</v>
      </c>
      <c r="Q27" s="31" t="s">
        <v>14</v>
      </c>
      <c r="R27" s="31" t="s">
        <v>14</v>
      </c>
      <c r="S27" s="31" t="s">
        <v>14</v>
      </c>
      <c r="T27" s="31" t="s">
        <v>14</v>
      </c>
      <c r="U27" s="31" t="s">
        <v>14</v>
      </c>
      <c r="V27" s="31" t="s">
        <v>14</v>
      </c>
      <c r="W27" s="31" t="s">
        <v>14</v>
      </c>
      <c r="X27" s="31" t="s">
        <v>14</v>
      </c>
      <c r="Y27" s="31" t="s">
        <v>14</v>
      </c>
      <c r="Z27" s="31" t="s">
        <v>14</v>
      </c>
      <c r="AA27" s="31" t="s">
        <v>14</v>
      </c>
      <c r="AB27" s="31" t="s">
        <v>14</v>
      </c>
      <c r="AC27" s="31" t="s">
        <v>14</v>
      </c>
      <c r="AD27" s="31" t="s">
        <v>14</v>
      </c>
      <c r="AE27" s="31" t="s">
        <v>14</v>
      </c>
      <c r="AF27" s="31" t="s">
        <v>14</v>
      </c>
      <c r="AG27" s="31" t="s">
        <v>14</v>
      </c>
      <c r="AH27" s="31" t="s">
        <v>14</v>
      </c>
      <c r="AI27" s="31" t="s">
        <v>14</v>
      </c>
      <c r="AJ27" s="31" t="s">
        <v>14</v>
      </c>
      <c r="AK27" s="31" t="s">
        <v>14</v>
      </c>
      <c r="AL27" s="31" t="s">
        <v>14</v>
      </c>
      <c r="AM27" s="31" t="s">
        <v>14</v>
      </c>
      <c r="AN27" s="31" t="s">
        <v>14</v>
      </c>
      <c r="AO27" s="31" t="s">
        <v>14</v>
      </c>
      <c r="AP27" s="31" t="s">
        <v>14</v>
      </c>
      <c r="AQ27" s="31" t="s">
        <v>14</v>
      </c>
      <c r="AR27" s="31" t="s">
        <v>14</v>
      </c>
      <c r="AS27" s="31" t="s">
        <v>14</v>
      </c>
      <c r="AT27" s="31" t="s">
        <v>14</v>
      </c>
      <c r="AU27" s="31" t="s">
        <v>14</v>
      </c>
      <c r="AV27" s="31" t="s">
        <v>14</v>
      </c>
      <c r="AW27" s="31" t="s">
        <v>14</v>
      </c>
      <c r="AX27" s="31" t="s">
        <v>14</v>
      </c>
      <c r="AY27" s="31" t="s">
        <v>14</v>
      </c>
      <c r="AZ27" s="31" t="s">
        <v>14</v>
      </c>
    </row>
    <row r="28" spans="1:52" s="5" customFormat="1" ht="18.75" customHeight="1" thickTop="1">
      <c r="A28" s="42" t="s">
        <v>19</v>
      </c>
      <c r="B28" s="22" t="s">
        <v>5</v>
      </c>
      <c r="C28" s="18">
        <f>C10*0.7%</f>
        <v>4.371499999999999</v>
      </c>
      <c r="D28" s="18">
        <f aca="true" t="shared" si="12" ref="D28:AZ28">D10*0.7%</f>
        <v>4.4799999999999995</v>
      </c>
      <c r="E28" s="18">
        <f t="shared" si="12"/>
        <v>2.1609</v>
      </c>
      <c r="F28" s="18">
        <f t="shared" si="12"/>
        <v>0.3927</v>
      </c>
      <c r="G28" s="18">
        <f t="shared" si="12"/>
        <v>4.0767999999999995</v>
      </c>
      <c r="H28" s="18">
        <f t="shared" si="12"/>
        <v>3.6252999999999993</v>
      </c>
      <c r="I28" s="18">
        <f t="shared" si="12"/>
        <v>3.5671999999999997</v>
      </c>
      <c r="J28" s="18">
        <f t="shared" si="12"/>
        <v>3.5874999999999995</v>
      </c>
      <c r="K28" s="18">
        <f t="shared" si="12"/>
        <v>3.5917</v>
      </c>
      <c r="L28" s="18">
        <f t="shared" si="12"/>
        <v>3.5216999999999996</v>
      </c>
      <c r="M28" s="18">
        <f t="shared" si="12"/>
        <v>3.6434999999999995</v>
      </c>
      <c r="N28" s="18">
        <f t="shared" si="12"/>
        <v>3.7981999999999996</v>
      </c>
      <c r="O28" s="18">
        <f t="shared" si="12"/>
        <v>3.6679999999999997</v>
      </c>
      <c r="P28" s="18">
        <f t="shared" si="12"/>
        <v>3.6959999999999997</v>
      </c>
      <c r="Q28" s="18">
        <f t="shared" si="12"/>
        <v>2.8909999999999996</v>
      </c>
      <c r="R28" s="18">
        <f t="shared" si="12"/>
        <v>3.6365</v>
      </c>
      <c r="S28" s="18">
        <f>S10*0.7%</f>
        <v>3.7359</v>
      </c>
      <c r="T28" s="18">
        <f t="shared" si="12"/>
        <v>3.6546999999999996</v>
      </c>
      <c r="U28" s="18">
        <f t="shared" si="12"/>
        <v>3.6512</v>
      </c>
      <c r="V28" s="18">
        <f t="shared" si="12"/>
        <v>3.6210999999999993</v>
      </c>
      <c r="W28" s="18">
        <f t="shared" si="12"/>
        <v>3.6589</v>
      </c>
      <c r="X28" s="18">
        <f t="shared" si="12"/>
        <v>3.6560999999999995</v>
      </c>
      <c r="Y28" s="18">
        <f t="shared" si="12"/>
        <v>2.3436</v>
      </c>
      <c r="Z28" s="18">
        <f t="shared" si="12"/>
        <v>2.3533999999999997</v>
      </c>
      <c r="AA28" s="18">
        <f t="shared" si="12"/>
        <v>0.3877999999999999</v>
      </c>
      <c r="AB28" s="18">
        <f t="shared" si="12"/>
        <v>3.6714999999999995</v>
      </c>
      <c r="AC28" s="18">
        <f t="shared" si="12"/>
        <v>3.7057999999999995</v>
      </c>
      <c r="AD28" s="18">
        <f t="shared" si="12"/>
        <v>3.8297</v>
      </c>
      <c r="AE28" s="18">
        <f t="shared" si="12"/>
        <v>3.5357</v>
      </c>
      <c r="AF28" s="18">
        <f t="shared" si="12"/>
        <v>3.6560999999999995</v>
      </c>
      <c r="AG28" s="18">
        <f t="shared" si="12"/>
        <v>2.6137999999999995</v>
      </c>
      <c r="AH28" s="18">
        <f t="shared" si="12"/>
        <v>4.0152</v>
      </c>
      <c r="AI28" s="18">
        <f t="shared" si="12"/>
        <v>3.6049999999999995</v>
      </c>
      <c r="AJ28" s="18">
        <f t="shared" si="12"/>
        <v>3.7946999999999997</v>
      </c>
      <c r="AK28" s="18">
        <f t="shared" si="12"/>
        <v>3.7596999999999996</v>
      </c>
      <c r="AL28" s="18">
        <f t="shared" si="12"/>
        <v>4.3022</v>
      </c>
      <c r="AM28" s="18">
        <f t="shared" si="12"/>
        <v>2.8972999999999995</v>
      </c>
      <c r="AN28" s="18">
        <f t="shared" si="12"/>
        <v>5.364799999999999</v>
      </c>
      <c r="AO28" s="18">
        <f t="shared" si="12"/>
        <v>3.2535999999999996</v>
      </c>
      <c r="AP28" s="18">
        <f t="shared" si="12"/>
        <v>3.5805</v>
      </c>
      <c r="AQ28" s="18">
        <f t="shared" si="12"/>
        <v>3.6042999999999994</v>
      </c>
      <c r="AR28" s="18">
        <f t="shared" si="12"/>
        <v>2.8804999999999996</v>
      </c>
      <c r="AS28" s="18">
        <f t="shared" si="12"/>
        <v>2.8427</v>
      </c>
      <c r="AT28" s="18">
        <f t="shared" si="12"/>
        <v>2.8945</v>
      </c>
      <c r="AU28" s="18">
        <f t="shared" si="12"/>
        <v>2.8818999999999995</v>
      </c>
      <c r="AV28" s="18">
        <f t="shared" si="12"/>
        <v>7.7714</v>
      </c>
      <c r="AW28" s="18">
        <f t="shared" si="12"/>
        <v>7.8168999999999995</v>
      </c>
      <c r="AX28" s="18">
        <f t="shared" si="12"/>
        <v>5.007099999999999</v>
      </c>
      <c r="AY28" s="18">
        <f t="shared" si="12"/>
        <v>3.5979999999999994</v>
      </c>
      <c r="AZ28" s="18">
        <f t="shared" si="12"/>
        <v>5.189099999999999</v>
      </c>
    </row>
    <row r="29" spans="1:52" s="5" customFormat="1" ht="18.75" customHeight="1">
      <c r="A29" s="43"/>
      <c r="B29" s="23" t="s">
        <v>13</v>
      </c>
      <c r="C29" s="17">
        <f>45.32*C28</f>
        <v>198.11637999999996</v>
      </c>
      <c r="D29" s="17">
        <f aca="true" t="shared" si="13" ref="D29:AZ29">45.32*D28</f>
        <v>203.03359999999998</v>
      </c>
      <c r="E29" s="17">
        <f t="shared" si="13"/>
        <v>97.93198799999999</v>
      </c>
      <c r="F29" s="17">
        <f t="shared" si="13"/>
        <v>17.797164</v>
      </c>
      <c r="G29" s="17">
        <f t="shared" si="13"/>
        <v>184.760576</v>
      </c>
      <c r="H29" s="17">
        <f t="shared" si="13"/>
        <v>164.29859599999997</v>
      </c>
      <c r="I29" s="17">
        <f t="shared" si="13"/>
        <v>161.665504</v>
      </c>
      <c r="J29" s="17">
        <f t="shared" si="13"/>
        <v>162.58549999999997</v>
      </c>
      <c r="K29" s="17">
        <f t="shared" si="13"/>
        <v>162.775844</v>
      </c>
      <c r="L29" s="17">
        <f t="shared" si="13"/>
        <v>159.603444</v>
      </c>
      <c r="M29" s="17">
        <f t="shared" si="13"/>
        <v>165.12341999999998</v>
      </c>
      <c r="N29" s="17">
        <f t="shared" si="13"/>
        <v>172.134424</v>
      </c>
      <c r="O29" s="17">
        <f t="shared" si="13"/>
        <v>166.23376</v>
      </c>
      <c r="P29" s="17">
        <f t="shared" si="13"/>
        <v>167.50271999999998</v>
      </c>
      <c r="Q29" s="17">
        <f t="shared" si="13"/>
        <v>131.02012</v>
      </c>
      <c r="R29" s="17">
        <f t="shared" si="13"/>
        <v>164.80617999999998</v>
      </c>
      <c r="S29" s="17">
        <f t="shared" si="13"/>
        <v>169.310988</v>
      </c>
      <c r="T29" s="17">
        <f t="shared" si="13"/>
        <v>165.631004</v>
      </c>
      <c r="U29" s="17">
        <f t="shared" si="13"/>
        <v>165.47238399999998</v>
      </c>
      <c r="V29" s="17">
        <f t="shared" si="13"/>
        <v>164.10825199999996</v>
      </c>
      <c r="W29" s="17">
        <f t="shared" si="13"/>
        <v>165.821348</v>
      </c>
      <c r="X29" s="17">
        <f t="shared" si="13"/>
        <v>165.69445199999998</v>
      </c>
      <c r="Y29" s="17">
        <f t="shared" si="13"/>
        <v>106.211952</v>
      </c>
      <c r="Z29" s="17">
        <f t="shared" si="13"/>
        <v>106.65608799999998</v>
      </c>
      <c r="AA29" s="17">
        <f t="shared" si="13"/>
        <v>17.575095999999995</v>
      </c>
      <c r="AB29" s="17">
        <f t="shared" si="13"/>
        <v>166.39237999999997</v>
      </c>
      <c r="AC29" s="17">
        <f t="shared" si="13"/>
        <v>167.94685599999997</v>
      </c>
      <c r="AD29" s="17">
        <f t="shared" si="13"/>
        <v>173.562004</v>
      </c>
      <c r="AE29" s="17">
        <f t="shared" si="13"/>
        <v>160.237924</v>
      </c>
      <c r="AF29" s="17">
        <f t="shared" si="13"/>
        <v>165.69445199999998</v>
      </c>
      <c r="AG29" s="17">
        <f t="shared" si="13"/>
        <v>118.45741599999998</v>
      </c>
      <c r="AH29" s="17">
        <f t="shared" si="13"/>
        <v>181.968864</v>
      </c>
      <c r="AI29" s="17">
        <f t="shared" si="13"/>
        <v>163.37859999999998</v>
      </c>
      <c r="AJ29" s="17">
        <f t="shared" si="13"/>
        <v>171.97580399999998</v>
      </c>
      <c r="AK29" s="17">
        <f t="shared" si="13"/>
        <v>170.389604</v>
      </c>
      <c r="AL29" s="17">
        <f t="shared" si="13"/>
        <v>194.975704</v>
      </c>
      <c r="AM29" s="17">
        <f t="shared" si="13"/>
        <v>131.305636</v>
      </c>
      <c r="AN29" s="17">
        <f t="shared" si="13"/>
        <v>243.13273599999997</v>
      </c>
      <c r="AO29" s="17">
        <f t="shared" si="13"/>
        <v>147.453152</v>
      </c>
      <c r="AP29" s="17">
        <f t="shared" si="13"/>
        <v>162.26826</v>
      </c>
      <c r="AQ29" s="17">
        <f t="shared" si="13"/>
        <v>163.34687599999998</v>
      </c>
      <c r="AR29" s="17">
        <f t="shared" si="13"/>
        <v>130.54425999999998</v>
      </c>
      <c r="AS29" s="17">
        <f t="shared" si="13"/>
        <v>128.831164</v>
      </c>
      <c r="AT29" s="17">
        <f t="shared" si="13"/>
        <v>131.17874</v>
      </c>
      <c r="AU29" s="17">
        <f t="shared" si="13"/>
        <v>130.60770799999997</v>
      </c>
      <c r="AV29" s="17">
        <f t="shared" si="13"/>
        <v>352.199848</v>
      </c>
      <c r="AW29" s="17">
        <f t="shared" si="13"/>
        <v>354.261908</v>
      </c>
      <c r="AX29" s="17">
        <f t="shared" si="13"/>
        <v>226.92177199999998</v>
      </c>
      <c r="AY29" s="17">
        <f t="shared" si="13"/>
        <v>163.06135999999998</v>
      </c>
      <c r="AZ29" s="17">
        <f t="shared" si="13"/>
        <v>235.17001199999996</v>
      </c>
    </row>
    <row r="30" spans="1:52" s="5" customFormat="1" ht="18.75" customHeight="1">
      <c r="A30" s="43"/>
      <c r="B30" s="23" t="s">
        <v>2</v>
      </c>
      <c r="C30" s="17">
        <f>C29/C9/12</f>
        <v>0.026436666666666664</v>
      </c>
      <c r="D30" s="17">
        <f aca="true" t="shared" si="14" ref="D30:AZ30">D29/D9/12</f>
        <v>0.026436666666666664</v>
      </c>
      <c r="E30" s="17">
        <f t="shared" si="14"/>
        <v>0.026436666666666664</v>
      </c>
      <c r="F30" s="17">
        <f t="shared" si="14"/>
        <v>0.026436666666666664</v>
      </c>
      <c r="G30" s="17">
        <f t="shared" si="14"/>
        <v>0.026436666666666664</v>
      </c>
      <c r="H30" s="17">
        <f t="shared" si="14"/>
        <v>0.026436666666666664</v>
      </c>
      <c r="I30" s="17">
        <f t="shared" si="14"/>
        <v>0.026436666666666664</v>
      </c>
      <c r="J30" s="17">
        <f t="shared" si="14"/>
        <v>0.02643666666666666</v>
      </c>
      <c r="K30" s="17">
        <f t="shared" si="14"/>
        <v>0.026436666666666667</v>
      </c>
      <c r="L30" s="17">
        <f t="shared" si="14"/>
        <v>0.026436666666666664</v>
      </c>
      <c r="M30" s="17">
        <f t="shared" si="14"/>
        <v>0.026436666666666664</v>
      </c>
      <c r="N30" s="17">
        <f t="shared" si="14"/>
        <v>0.026436666666666664</v>
      </c>
      <c r="O30" s="17">
        <f t="shared" si="14"/>
        <v>0.026436666666666664</v>
      </c>
      <c r="P30" s="17">
        <f t="shared" si="14"/>
        <v>0.026436666666666664</v>
      </c>
      <c r="Q30" s="17">
        <f t="shared" si="14"/>
        <v>0.026436666666666664</v>
      </c>
      <c r="R30" s="17">
        <f t="shared" si="14"/>
        <v>0.026436666666666664</v>
      </c>
      <c r="S30" s="17">
        <f t="shared" si="14"/>
        <v>0.026436666666666664</v>
      </c>
      <c r="T30" s="17">
        <f t="shared" si="14"/>
        <v>0.026436666666666664</v>
      </c>
      <c r="U30" s="17">
        <f t="shared" si="14"/>
        <v>0.026436666666666664</v>
      </c>
      <c r="V30" s="17">
        <f t="shared" si="14"/>
        <v>0.026436666666666664</v>
      </c>
      <c r="W30" s="17">
        <f t="shared" si="14"/>
        <v>0.026436666666666664</v>
      </c>
      <c r="X30" s="17">
        <f t="shared" si="14"/>
        <v>0.026436666666666667</v>
      </c>
      <c r="Y30" s="17">
        <f t="shared" si="14"/>
        <v>0.026436666666666664</v>
      </c>
      <c r="Z30" s="17">
        <f t="shared" si="14"/>
        <v>0.026436666666666664</v>
      </c>
      <c r="AA30" s="17">
        <f t="shared" si="14"/>
        <v>0.02643666666666666</v>
      </c>
      <c r="AB30" s="17">
        <f t="shared" si="14"/>
        <v>0.026436666666666664</v>
      </c>
      <c r="AC30" s="17">
        <f t="shared" si="14"/>
        <v>0.026436666666666664</v>
      </c>
      <c r="AD30" s="17">
        <f t="shared" si="14"/>
        <v>0.026436666666666664</v>
      </c>
      <c r="AE30" s="17">
        <f t="shared" si="14"/>
        <v>0.026436666666666664</v>
      </c>
      <c r="AF30" s="17">
        <f t="shared" si="14"/>
        <v>0.026436666666666667</v>
      </c>
      <c r="AG30" s="17">
        <f t="shared" si="14"/>
        <v>0.026436666666666664</v>
      </c>
      <c r="AH30" s="17">
        <f t="shared" si="14"/>
        <v>0.026436666666666664</v>
      </c>
      <c r="AI30" s="17">
        <f t="shared" si="14"/>
        <v>0.026436666666666664</v>
      </c>
      <c r="AJ30" s="17">
        <f t="shared" si="14"/>
        <v>0.026436666666666664</v>
      </c>
      <c r="AK30" s="17">
        <f t="shared" si="14"/>
        <v>0.026436666666666664</v>
      </c>
      <c r="AL30" s="17">
        <f t="shared" si="14"/>
        <v>0.026436666666666667</v>
      </c>
      <c r="AM30" s="17">
        <f t="shared" si="14"/>
        <v>0.026436666666666667</v>
      </c>
      <c r="AN30" s="17">
        <f t="shared" si="14"/>
        <v>0.026436666666666664</v>
      </c>
      <c r="AO30" s="17">
        <f t="shared" si="14"/>
        <v>0.026436666666666664</v>
      </c>
      <c r="AP30" s="17">
        <f t="shared" si="14"/>
        <v>0.026436666666666667</v>
      </c>
      <c r="AQ30" s="17">
        <f t="shared" si="14"/>
        <v>0.026436666666666664</v>
      </c>
      <c r="AR30" s="17">
        <f t="shared" si="14"/>
        <v>0.026436666666666664</v>
      </c>
      <c r="AS30" s="17">
        <f t="shared" si="14"/>
        <v>0.026436666666666664</v>
      </c>
      <c r="AT30" s="17">
        <f t="shared" si="14"/>
        <v>0.026436666666666667</v>
      </c>
      <c r="AU30" s="17">
        <f t="shared" si="14"/>
        <v>0.026436666666666664</v>
      </c>
      <c r="AV30" s="17">
        <f t="shared" si="14"/>
        <v>0.026436666666666664</v>
      </c>
      <c r="AW30" s="17">
        <f t="shared" si="14"/>
        <v>0.026436666666666664</v>
      </c>
      <c r="AX30" s="17">
        <f t="shared" si="14"/>
        <v>0.026436666666666664</v>
      </c>
      <c r="AY30" s="17">
        <f t="shared" si="14"/>
        <v>0.026436666666666664</v>
      </c>
      <c r="AZ30" s="17">
        <f t="shared" si="14"/>
        <v>0.026436666666666664</v>
      </c>
    </row>
    <row r="31" spans="1:52" s="5" customFormat="1" ht="18.75" customHeight="1" thickBot="1">
      <c r="A31" s="44"/>
      <c r="B31" s="24" t="s">
        <v>0</v>
      </c>
      <c r="C31" s="16" t="s">
        <v>14</v>
      </c>
      <c r="D31" s="16" t="s">
        <v>14</v>
      </c>
      <c r="E31" s="16" t="s">
        <v>14</v>
      </c>
      <c r="F31" s="16" t="s">
        <v>14</v>
      </c>
      <c r="G31" s="16" t="s">
        <v>14</v>
      </c>
      <c r="H31" s="16" t="s">
        <v>14</v>
      </c>
      <c r="I31" s="16" t="s">
        <v>14</v>
      </c>
      <c r="J31" s="16" t="s">
        <v>14</v>
      </c>
      <c r="K31" s="16" t="s">
        <v>14</v>
      </c>
      <c r="L31" s="16" t="s">
        <v>14</v>
      </c>
      <c r="M31" s="16" t="s">
        <v>14</v>
      </c>
      <c r="N31" s="16" t="s">
        <v>14</v>
      </c>
      <c r="O31" s="16" t="s">
        <v>14</v>
      </c>
      <c r="P31" s="16" t="s">
        <v>14</v>
      </c>
      <c r="Q31" s="16" t="s">
        <v>14</v>
      </c>
      <c r="R31" s="16" t="s">
        <v>14</v>
      </c>
      <c r="S31" s="16" t="s">
        <v>14</v>
      </c>
      <c r="T31" s="16" t="s">
        <v>14</v>
      </c>
      <c r="U31" s="16" t="s">
        <v>14</v>
      </c>
      <c r="V31" s="16" t="s">
        <v>14</v>
      </c>
      <c r="W31" s="16" t="s">
        <v>14</v>
      </c>
      <c r="X31" s="16" t="s">
        <v>14</v>
      </c>
      <c r="Y31" s="16" t="s">
        <v>14</v>
      </c>
      <c r="Z31" s="16" t="s">
        <v>14</v>
      </c>
      <c r="AA31" s="16" t="s">
        <v>14</v>
      </c>
      <c r="AB31" s="16" t="s">
        <v>14</v>
      </c>
      <c r="AC31" s="16" t="s">
        <v>14</v>
      </c>
      <c r="AD31" s="16" t="s">
        <v>14</v>
      </c>
      <c r="AE31" s="16" t="s">
        <v>14</v>
      </c>
      <c r="AF31" s="16" t="s">
        <v>14</v>
      </c>
      <c r="AG31" s="16" t="s">
        <v>14</v>
      </c>
      <c r="AH31" s="16" t="s">
        <v>14</v>
      </c>
      <c r="AI31" s="16" t="s">
        <v>14</v>
      </c>
      <c r="AJ31" s="16" t="s">
        <v>14</v>
      </c>
      <c r="AK31" s="16" t="s">
        <v>14</v>
      </c>
      <c r="AL31" s="16" t="s">
        <v>14</v>
      </c>
      <c r="AM31" s="16" t="s">
        <v>14</v>
      </c>
      <c r="AN31" s="16" t="s">
        <v>14</v>
      </c>
      <c r="AO31" s="16" t="s">
        <v>14</v>
      </c>
      <c r="AP31" s="16" t="s">
        <v>14</v>
      </c>
      <c r="AQ31" s="16" t="s">
        <v>14</v>
      </c>
      <c r="AR31" s="16" t="s">
        <v>14</v>
      </c>
      <c r="AS31" s="16" t="s">
        <v>14</v>
      </c>
      <c r="AT31" s="16" t="s">
        <v>14</v>
      </c>
      <c r="AU31" s="16" t="s">
        <v>14</v>
      </c>
      <c r="AV31" s="16" t="s">
        <v>14</v>
      </c>
      <c r="AW31" s="16" t="s">
        <v>14</v>
      </c>
      <c r="AX31" s="16" t="s">
        <v>14</v>
      </c>
      <c r="AY31" s="16" t="s">
        <v>14</v>
      </c>
      <c r="AZ31" s="16" t="s">
        <v>14</v>
      </c>
    </row>
    <row r="32" spans="1:52" s="34" customFormat="1" ht="18.75" customHeight="1" thickTop="1">
      <c r="A32" s="42" t="s">
        <v>20</v>
      </c>
      <c r="B32" s="25" t="s">
        <v>15</v>
      </c>
      <c r="C32" s="35" t="s">
        <v>91</v>
      </c>
      <c r="D32" s="35" t="s">
        <v>91</v>
      </c>
      <c r="E32" s="35" t="s">
        <v>91</v>
      </c>
      <c r="F32" s="35" t="s">
        <v>47</v>
      </c>
      <c r="G32" s="35" t="s">
        <v>91</v>
      </c>
      <c r="H32" s="35" t="s">
        <v>26</v>
      </c>
      <c r="I32" s="35" t="s">
        <v>26</v>
      </c>
      <c r="J32" s="35" t="s">
        <v>26</v>
      </c>
      <c r="K32" s="35" t="s">
        <v>26</v>
      </c>
      <c r="L32" s="35" t="s">
        <v>26</v>
      </c>
      <c r="M32" s="35" t="s">
        <v>26</v>
      </c>
      <c r="N32" s="35" t="s">
        <v>26</v>
      </c>
      <c r="O32" s="35" t="s">
        <v>26</v>
      </c>
      <c r="P32" s="35" t="s">
        <v>26</v>
      </c>
      <c r="Q32" s="35" t="s">
        <v>39</v>
      </c>
      <c r="R32" s="35" t="s">
        <v>26</v>
      </c>
      <c r="S32" s="35" t="s">
        <v>26</v>
      </c>
      <c r="T32" s="35" t="s">
        <v>26</v>
      </c>
      <c r="U32" s="35" t="s">
        <v>26</v>
      </c>
      <c r="V32" s="35" t="s">
        <v>26</v>
      </c>
      <c r="W32" s="35" t="s">
        <v>26</v>
      </c>
      <c r="X32" s="35" t="s">
        <v>26</v>
      </c>
      <c r="Y32" s="35" t="s">
        <v>34</v>
      </c>
      <c r="Z32" s="35" t="s">
        <v>34</v>
      </c>
      <c r="AA32" s="35" t="s">
        <v>47</v>
      </c>
      <c r="AB32" s="35" t="s">
        <v>26</v>
      </c>
      <c r="AC32" s="35" t="s">
        <v>26</v>
      </c>
      <c r="AD32" s="35" t="s">
        <v>26</v>
      </c>
      <c r="AE32" s="35" t="s">
        <v>26</v>
      </c>
      <c r="AF32" s="35" t="s">
        <v>26</v>
      </c>
      <c r="AG32" s="35" t="s">
        <v>34</v>
      </c>
      <c r="AH32" s="35" t="s">
        <v>26</v>
      </c>
      <c r="AI32" s="35" t="s">
        <v>26</v>
      </c>
      <c r="AJ32" s="35" t="s">
        <v>32</v>
      </c>
      <c r="AK32" s="35" t="s">
        <v>38</v>
      </c>
      <c r="AL32" s="35" t="s">
        <v>91</v>
      </c>
      <c r="AM32" s="35" t="s">
        <v>91</v>
      </c>
      <c r="AN32" s="35" t="s">
        <v>39</v>
      </c>
      <c r="AO32" s="35" t="s">
        <v>91</v>
      </c>
      <c r="AP32" s="35" t="s">
        <v>26</v>
      </c>
      <c r="AQ32" s="35" t="s">
        <v>26</v>
      </c>
      <c r="AR32" s="35" t="s">
        <v>39</v>
      </c>
      <c r="AS32" s="35" t="s">
        <v>39</v>
      </c>
      <c r="AT32" s="35" t="s">
        <v>39</v>
      </c>
      <c r="AU32" s="35" t="s">
        <v>39</v>
      </c>
      <c r="AV32" s="35" t="s">
        <v>91</v>
      </c>
      <c r="AW32" s="35" t="s">
        <v>91</v>
      </c>
      <c r="AX32" s="35" t="s">
        <v>91</v>
      </c>
      <c r="AY32" s="35" t="s">
        <v>91</v>
      </c>
      <c r="AZ32" s="35" t="s">
        <v>91</v>
      </c>
    </row>
    <row r="33" spans="1:52" s="5" customFormat="1" ht="18.75" customHeight="1">
      <c r="A33" s="43"/>
      <c r="B33" s="27" t="s">
        <v>4</v>
      </c>
      <c r="C33" s="4">
        <f>C32*8%</f>
        <v>0</v>
      </c>
      <c r="D33" s="4">
        <f aca="true" t="shared" si="15" ref="D33:AZ33">D32*8%</f>
        <v>0</v>
      </c>
      <c r="E33" s="4">
        <f t="shared" si="15"/>
        <v>0</v>
      </c>
      <c r="F33" s="4">
        <f t="shared" si="15"/>
        <v>0.08</v>
      </c>
      <c r="G33" s="4">
        <f t="shared" si="15"/>
        <v>0</v>
      </c>
      <c r="H33" s="4">
        <f t="shared" si="15"/>
        <v>1.28</v>
      </c>
      <c r="I33" s="4">
        <f t="shared" si="15"/>
        <v>1.28</v>
      </c>
      <c r="J33" s="4">
        <f t="shared" si="15"/>
        <v>1.28</v>
      </c>
      <c r="K33" s="4">
        <f t="shared" si="15"/>
        <v>1.28</v>
      </c>
      <c r="L33" s="4">
        <f t="shared" si="15"/>
        <v>1.28</v>
      </c>
      <c r="M33" s="4">
        <f t="shared" si="15"/>
        <v>1.28</v>
      </c>
      <c r="N33" s="4">
        <f t="shared" si="15"/>
        <v>1.28</v>
      </c>
      <c r="O33" s="4">
        <f t="shared" si="15"/>
        <v>1.28</v>
      </c>
      <c r="P33" s="4">
        <f t="shared" si="15"/>
        <v>1.28</v>
      </c>
      <c r="Q33" s="4">
        <f t="shared" si="15"/>
        <v>1.44</v>
      </c>
      <c r="R33" s="4">
        <f t="shared" si="15"/>
        <v>1.28</v>
      </c>
      <c r="S33" s="4">
        <f t="shared" si="15"/>
        <v>1.28</v>
      </c>
      <c r="T33" s="4">
        <f t="shared" si="15"/>
        <v>1.28</v>
      </c>
      <c r="U33" s="4">
        <f t="shared" si="15"/>
        <v>1.28</v>
      </c>
      <c r="V33" s="4">
        <f t="shared" si="15"/>
        <v>1.28</v>
      </c>
      <c r="W33" s="4">
        <f t="shared" si="15"/>
        <v>1.28</v>
      </c>
      <c r="X33" s="4">
        <f t="shared" si="15"/>
        <v>1.28</v>
      </c>
      <c r="Y33" s="4">
        <f t="shared" si="15"/>
        <v>0.8</v>
      </c>
      <c r="Z33" s="4">
        <f t="shared" si="15"/>
        <v>0.8</v>
      </c>
      <c r="AA33" s="4">
        <f t="shared" si="15"/>
        <v>0.08</v>
      </c>
      <c r="AB33" s="4">
        <f t="shared" si="15"/>
        <v>1.28</v>
      </c>
      <c r="AC33" s="4">
        <f t="shared" si="15"/>
        <v>1.28</v>
      </c>
      <c r="AD33" s="4">
        <f t="shared" si="15"/>
        <v>1.28</v>
      </c>
      <c r="AE33" s="4">
        <f t="shared" si="15"/>
        <v>1.28</v>
      </c>
      <c r="AF33" s="4">
        <f t="shared" si="15"/>
        <v>1.28</v>
      </c>
      <c r="AG33" s="4">
        <f t="shared" si="15"/>
        <v>0.8</v>
      </c>
      <c r="AH33" s="4">
        <f t="shared" si="15"/>
        <v>1.28</v>
      </c>
      <c r="AI33" s="4">
        <f t="shared" si="15"/>
        <v>1.28</v>
      </c>
      <c r="AJ33" s="4">
        <f t="shared" si="15"/>
        <v>0.64</v>
      </c>
      <c r="AK33" s="4">
        <f t="shared" si="15"/>
        <v>1.2</v>
      </c>
      <c r="AL33" s="4">
        <f t="shared" si="15"/>
        <v>0</v>
      </c>
      <c r="AM33" s="4">
        <f t="shared" si="15"/>
        <v>0</v>
      </c>
      <c r="AN33" s="4">
        <f t="shared" si="15"/>
        <v>1.44</v>
      </c>
      <c r="AO33" s="4">
        <f t="shared" si="15"/>
        <v>0</v>
      </c>
      <c r="AP33" s="4">
        <f t="shared" si="15"/>
        <v>1.28</v>
      </c>
      <c r="AQ33" s="4">
        <f t="shared" si="15"/>
        <v>1.28</v>
      </c>
      <c r="AR33" s="4">
        <f t="shared" si="15"/>
        <v>1.44</v>
      </c>
      <c r="AS33" s="4">
        <f t="shared" si="15"/>
        <v>1.44</v>
      </c>
      <c r="AT33" s="4">
        <f t="shared" si="15"/>
        <v>1.44</v>
      </c>
      <c r="AU33" s="4">
        <f t="shared" si="15"/>
        <v>1.44</v>
      </c>
      <c r="AV33" s="4">
        <f t="shared" si="15"/>
        <v>0</v>
      </c>
      <c r="AW33" s="4">
        <f t="shared" si="15"/>
        <v>0</v>
      </c>
      <c r="AX33" s="4">
        <f t="shared" si="15"/>
        <v>0</v>
      </c>
      <c r="AY33" s="4">
        <f t="shared" si="15"/>
        <v>0</v>
      </c>
      <c r="AZ33" s="4">
        <f t="shared" si="15"/>
        <v>0</v>
      </c>
    </row>
    <row r="34" spans="1:52" s="5" customFormat="1" ht="18.75" customHeight="1">
      <c r="A34" s="43"/>
      <c r="B34" s="28" t="s">
        <v>1</v>
      </c>
      <c r="C34" s="2">
        <f>C33*1209.48</f>
        <v>0</v>
      </c>
      <c r="D34" s="2">
        <f aca="true" t="shared" si="16" ref="D34:AZ34">D33*1209.48</f>
        <v>0</v>
      </c>
      <c r="E34" s="2">
        <f t="shared" si="16"/>
        <v>0</v>
      </c>
      <c r="F34" s="2">
        <f t="shared" si="16"/>
        <v>96.75840000000001</v>
      </c>
      <c r="G34" s="2">
        <f t="shared" si="16"/>
        <v>0</v>
      </c>
      <c r="H34" s="2">
        <f t="shared" si="16"/>
        <v>1548.1344000000001</v>
      </c>
      <c r="I34" s="2">
        <f t="shared" si="16"/>
        <v>1548.1344000000001</v>
      </c>
      <c r="J34" s="2">
        <f t="shared" si="16"/>
        <v>1548.1344000000001</v>
      </c>
      <c r="K34" s="2">
        <f t="shared" si="16"/>
        <v>1548.1344000000001</v>
      </c>
      <c r="L34" s="2">
        <f t="shared" si="16"/>
        <v>1548.1344000000001</v>
      </c>
      <c r="M34" s="2">
        <f t="shared" si="16"/>
        <v>1548.1344000000001</v>
      </c>
      <c r="N34" s="2">
        <f t="shared" si="16"/>
        <v>1548.1344000000001</v>
      </c>
      <c r="O34" s="2">
        <f t="shared" si="16"/>
        <v>1548.1344000000001</v>
      </c>
      <c r="P34" s="2">
        <f t="shared" si="16"/>
        <v>1548.1344000000001</v>
      </c>
      <c r="Q34" s="2">
        <f t="shared" si="16"/>
        <v>1741.6512</v>
      </c>
      <c r="R34" s="2">
        <f t="shared" si="16"/>
        <v>1548.1344000000001</v>
      </c>
      <c r="S34" s="2">
        <f t="shared" si="16"/>
        <v>1548.1344000000001</v>
      </c>
      <c r="T34" s="2">
        <f t="shared" si="16"/>
        <v>1548.1344000000001</v>
      </c>
      <c r="U34" s="2">
        <f t="shared" si="16"/>
        <v>1548.1344000000001</v>
      </c>
      <c r="V34" s="2">
        <f t="shared" si="16"/>
        <v>1548.1344000000001</v>
      </c>
      <c r="W34" s="2">
        <f t="shared" si="16"/>
        <v>1548.1344000000001</v>
      </c>
      <c r="X34" s="2">
        <f t="shared" si="16"/>
        <v>1548.1344000000001</v>
      </c>
      <c r="Y34" s="2">
        <f t="shared" si="16"/>
        <v>967.5840000000001</v>
      </c>
      <c r="Z34" s="2">
        <f t="shared" si="16"/>
        <v>967.5840000000001</v>
      </c>
      <c r="AA34" s="2">
        <f t="shared" si="16"/>
        <v>96.75840000000001</v>
      </c>
      <c r="AB34" s="2">
        <f t="shared" si="16"/>
        <v>1548.1344000000001</v>
      </c>
      <c r="AC34" s="2">
        <f t="shared" si="16"/>
        <v>1548.1344000000001</v>
      </c>
      <c r="AD34" s="2">
        <f t="shared" si="16"/>
        <v>1548.1344000000001</v>
      </c>
      <c r="AE34" s="2">
        <f t="shared" si="16"/>
        <v>1548.1344000000001</v>
      </c>
      <c r="AF34" s="2">
        <f t="shared" si="16"/>
        <v>1548.1344000000001</v>
      </c>
      <c r="AG34" s="2">
        <f t="shared" si="16"/>
        <v>967.5840000000001</v>
      </c>
      <c r="AH34" s="2">
        <f t="shared" si="16"/>
        <v>1548.1344000000001</v>
      </c>
      <c r="AI34" s="2">
        <f t="shared" si="16"/>
        <v>1548.1344000000001</v>
      </c>
      <c r="AJ34" s="2">
        <f t="shared" si="16"/>
        <v>774.0672000000001</v>
      </c>
      <c r="AK34" s="2">
        <f t="shared" si="16"/>
        <v>1451.376</v>
      </c>
      <c r="AL34" s="2">
        <f t="shared" si="16"/>
        <v>0</v>
      </c>
      <c r="AM34" s="2">
        <f t="shared" si="16"/>
        <v>0</v>
      </c>
      <c r="AN34" s="2">
        <f t="shared" si="16"/>
        <v>1741.6512</v>
      </c>
      <c r="AO34" s="2">
        <f t="shared" si="16"/>
        <v>0</v>
      </c>
      <c r="AP34" s="2">
        <f t="shared" si="16"/>
        <v>1548.1344000000001</v>
      </c>
      <c r="AQ34" s="2">
        <f t="shared" si="16"/>
        <v>1548.1344000000001</v>
      </c>
      <c r="AR34" s="2">
        <f t="shared" si="16"/>
        <v>1741.6512</v>
      </c>
      <c r="AS34" s="2">
        <f t="shared" si="16"/>
        <v>1741.6512</v>
      </c>
      <c r="AT34" s="2">
        <f t="shared" si="16"/>
        <v>1741.6512</v>
      </c>
      <c r="AU34" s="2">
        <f t="shared" si="16"/>
        <v>1741.6512</v>
      </c>
      <c r="AV34" s="2">
        <f t="shared" si="16"/>
        <v>0</v>
      </c>
      <c r="AW34" s="2">
        <f t="shared" si="16"/>
        <v>0</v>
      </c>
      <c r="AX34" s="2">
        <f t="shared" si="16"/>
        <v>0</v>
      </c>
      <c r="AY34" s="2">
        <f t="shared" si="16"/>
        <v>0</v>
      </c>
      <c r="AZ34" s="2">
        <f t="shared" si="16"/>
        <v>0</v>
      </c>
    </row>
    <row r="35" spans="1:52" s="5" customFormat="1" ht="18.75" customHeight="1">
      <c r="A35" s="43"/>
      <c r="B35" s="28" t="s">
        <v>2</v>
      </c>
      <c r="C35" s="3">
        <f>C34/C9</f>
        <v>0</v>
      </c>
      <c r="D35" s="3">
        <f aca="true" t="shared" si="17" ref="D35:AZ35">D34/D9</f>
        <v>0</v>
      </c>
      <c r="E35" s="3">
        <f t="shared" si="17"/>
        <v>0</v>
      </c>
      <c r="F35" s="3">
        <f t="shared" si="17"/>
        <v>1.7247486631016045</v>
      </c>
      <c r="G35" s="3">
        <f t="shared" si="17"/>
        <v>0</v>
      </c>
      <c r="H35" s="3">
        <f t="shared" si="17"/>
        <v>2.989253523846303</v>
      </c>
      <c r="I35" s="3">
        <f t="shared" si="17"/>
        <v>3.037940345368917</v>
      </c>
      <c r="J35" s="3">
        <f t="shared" si="17"/>
        <v>3.020750048780488</v>
      </c>
      <c r="K35" s="3">
        <f t="shared" si="17"/>
        <v>3.017217696355486</v>
      </c>
      <c r="L35" s="3">
        <f t="shared" si="17"/>
        <v>3.0771902206320814</v>
      </c>
      <c r="M35" s="3">
        <f t="shared" si="17"/>
        <v>2.974321613832853</v>
      </c>
      <c r="N35" s="3">
        <f t="shared" si="17"/>
        <v>2.853178031699226</v>
      </c>
      <c r="O35" s="3">
        <f t="shared" si="17"/>
        <v>2.9544549618320612</v>
      </c>
      <c r="P35" s="3">
        <f t="shared" si="17"/>
        <v>2.9320727272727276</v>
      </c>
      <c r="Q35" s="3">
        <f t="shared" si="17"/>
        <v>4.217073123486683</v>
      </c>
      <c r="R35" s="3">
        <f t="shared" si="17"/>
        <v>2.980046968238691</v>
      </c>
      <c r="S35" s="3">
        <f t="shared" si="17"/>
        <v>2.9007577290612705</v>
      </c>
      <c r="T35" s="3">
        <f t="shared" si="17"/>
        <v>2.9652066653897724</v>
      </c>
      <c r="U35" s="3">
        <f t="shared" si="17"/>
        <v>2.9680490797546013</v>
      </c>
      <c r="V35" s="3">
        <f t="shared" si="17"/>
        <v>2.9927206649913014</v>
      </c>
      <c r="W35" s="3">
        <f t="shared" si="17"/>
        <v>2.9618029462406734</v>
      </c>
      <c r="X35" s="3">
        <f t="shared" si="17"/>
        <v>2.964071223434808</v>
      </c>
      <c r="Y35" s="3">
        <f t="shared" si="17"/>
        <v>2.8900358422939068</v>
      </c>
      <c r="Z35" s="3">
        <f t="shared" si="17"/>
        <v>2.8780011897679953</v>
      </c>
      <c r="AA35" s="3">
        <f t="shared" si="17"/>
        <v>1.7465415162454876</v>
      </c>
      <c r="AB35" s="3">
        <f t="shared" si="17"/>
        <v>2.9516385128694</v>
      </c>
      <c r="AC35" s="3">
        <f t="shared" si="17"/>
        <v>2.9243188515300345</v>
      </c>
      <c r="AD35" s="3">
        <f t="shared" si="17"/>
        <v>2.8297101078413456</v>
      </c>
      <c r="AE35" s="3">
        <f t="shared" si="17"/>
        <v>3.0650057414373393</v>
      </c>
      <c r="AF35" s="3">
        <f t="shared" si="17"/>
        <v>2.964071223434808</v>
      </c>
      <c r="AG35" s="3">
        <f t="shared" si="17"/>
        <v>2.591280128548474</v>
      </c>
      <c r="AH35" s="3">
        <f t="shared" si="17"/>
        <v>2.6989790794979083</v>
      </c>
      <c r="AI35" s="3">
        <f t="shared" si="17"/>
        <v>3.0060862135922335</v>
      </c>
      <c r="AJ35" s="3">
        <f t="shared" si="17"/>
        <v>1.4279048146098507</v>
      </c>
      <c r="AK35" s="3">
        <f t="shared" si="17"/>
        <v>2.702245391919568</v>
      </c>
      <c r="AL35" s="3">
        <f t="shared" si="17"/>
        <v>0</v>
      </c>
      <c r="AM35" s="3">
        <f t="shared" si="17"/>
        <v>0</v>
      </c>
      <c r="AN35" s="3">
        <f t="shared" si="17"/>
        <v>2.272509394572025</v>
      </c>
      <c r="AO35" s="3">
        <f t="shared" si="17"/>
        <v>0</v>
      </c>
      <c r="AP35" s="3">
        <f t="shared" si="17"/>
        <v>3.0266557184750735</v>
      </c>
      <c r="AQ35" s="3">
        <f t="shared" si="17"/>
        <v>3.0066700330161202</v>
      </c>
      <c r="AR35" s="3">
        <f t="shared" si="17"/>
        <v>4.232445200486027</v>
      </c>
      <c r="AS35" s="3">
        <f t="shared" si="17"/>
        <v>4.288724944594927</v>
      </c>
      <c r="AT35" s="3">
        <f t="shared" si="17"/>
        <v>4.211973881499396</v>
      </c>
      <c r="AU35" s="3">
        <f t="shared" si="17"/>
        <v>4.2303891182900175</v>
      </c>
      <c r="AV35" s="3">
        <f t="shared" si="17"/>
        <v>0</v>
      </c>
      <c r="AW35" s="3">
        <f t="shared" si="17"/>
        <v>0</v>
      </c>
      <c r="AX35" s="3">
        <f t="shared" si="17"/>
        <v>0</v>
      </c>
      <c r="AY35" s="3">
        <f t="shared" si="17"/>
        <v>0</v>
      </c>
      <c r="AZ35" s="3">
        <f t="shared" si="17"/>
        <v>0</v>
      </c>
    </row>
    <row r="36" spans="1:52" s="5" customFormat="1" ht="18.75" customHeight="1" thickBot="1">
      <c r="A36" s="44"/>
      <c r="B36" s="24" t="s">
        <v>0</v>
      </c>
      <c r="C36" s="16" t="s">
        <v>14</v>
      </c>
      <c r="D36" s="16" t="s">
        <v>14</v>
      </c>
      <c r="E36" s="16" t="s">
        <v>14</v>
      </c>
      <c r="F36" s="16" t="s">
        <v>14</v>
      </c>
      <c r="G36" s="16" t="s">
        <v>14</v>
      </c>
      <c r="H36" s="16" t="s">
        <v>14</v>
      </c>
      <c r="I36" s="16" t="s">
        <v>14</v>
      </c>
      <c r="J36" s="16" t="s">
        <v>14</v>
      </c>
      <c r="K36" s="16" t="s">
        <v>14</v>
      </c>
      <c r="L36" s="16" t="s">
        <v>14</v>
      </c>
      <c r="M36" s="16" t="s">
        <v>14</v>
      </c>
      <c r="N36" s="16" t="s">
        <v>14</v>
      </c>
      <c r="O36" s="16" t="s">
        <v>14</v>
      </c>
      <c r="P36" s="16" t="s">
        <v>14</v>
      </c>
      <c r="Q36" s="16" t="s">
        <v>14</v>
      </c>
      <c r="R36" s="16" t="s">
        <v>14</v>
      </c>
      <c r="S36" s="16" t="s">
        <v>14</v>
      </c>
      <c r="T36" s="16" t="s">
        <v>14</v>
      </c>
      <c r="U36" s="16" t="s">
        <v>14</v>
      </c>
      <c r="V36" s="16" t="s">
        <v>14</v>
      </c>
      <c r="W36" s="16" t="s">
        <v>14</v>
      </c>
      <c r="X36" s="16" t="s">
        <v>14</v>
      </c>
      <c r="Y36" s="16" t="s">
        <v>14</v>
      </c>
      <c r="Z36" s="16" t="s">
        <v>14</v>
      </c>
      <c r="AA36" s="16" t="s">
        <v>14</v>
      </c>
      <c r="AB36" s="16" t="s">
        <v>14</v>
      </c>
      <c r="AC36" s="16" t="s">
        <v>14</v>
      </c>
      <c r="AD36" s="16" t="s">
        <v>14</v>
      </c>
      <c r="AE36" s="16" t="s">
        <v>14</v>
      </c>
      <c r="AF36" s="16" t="s">
        <v>14</v>
      </c>
      <c r="AG36" s="16" t="s">
        <v>14</v>
      </c>
      <c r="AH36" s="16" t="s">
        <v>14</v>
      </c>
      <c r="AI36" s="16" t="s">
        <v>14</v>
      </c>
      <c r="AJ36" s="16" t="s">
        <v>14</v>
      </c>
      <c r="AK36" s="16" t="s">
        <v>14</v>
      </c>
      <c r="AL36" s="16" t="s">
        <v>14</v>
      </c>
      <c r="AM36" s="16" t="s">
        <v>14</v>
      </c>
      <c r="AN36" s="16" t="s">
        <v>14</v>
      </c>
      <c r="AO36" s="16" t="s">
        <v>14</v>
      </c>
      <c r="AP36" s="16" t="s">
        <v>14</v>
      </c>
      <c r="AQ36" s="16" t="s">
        <v>14</v>
      </c>
      <c r="AR36" s="16" t="s">
        <v>14</v>
      </c>
      <c r="AS36" s="16" t="s">
        <v>14</v>
      </c>
      <c r="AT36" s="16" t="s">
        <v>14</v>
      </c>
      <c r="AU36" s="16" t="s">
        <v>14</v>
      </c>
      <c r="AV36" s="16" t="s">
        <v>14</v>
      </c>
      <c r="AW36" s="16" t="s">
        <v>14</v>
      </c>
      <c r="AX36" s="16" t="s">
        <v>14</v>
      </c>
      <c r="AY36" s="16" t="s">
        <v>14</v>
      </c>
      <c r="AZ36" s="16" t="s">
        <v>14</v>
      </c>
    </row>
    <row r="37" spans="1:52" s="13" customFormat="1" ht="18.75" customHeight="1" thickTop="1">
      <c r="A37" s="45" t="s">
        <v>12</v>
      </c>
      <c r="B37" s="46"/>
      <c r="C37" s="19">
        <f>C12+C16+C21+C25+C29+C34</f>
        <v>42763.462725000005</v>
      </c>
      <c r="D37" s="19">
        <f>D12+D16+D21+D25+D29+D34</f>
        <v>43195.092000000004</v>
      </c>
      <c r="E37" s="19">
        <f aca="true" t="shared" si="18" ref="E37:AZ37">E12+E16+E21+E25+E29+E34</f>
        <v>33969.364335</v>
      </c>
      <c r="F37" s="19">
        <f t="shared" si="18"/>
        <v>27031.957904999996</v>
      </c>
      <c r="G37" s="19">
        <f t="shared" si="18"/>
        <v>41591.101919999994</v>
      </c>
      <c r="H37" s="19">
        <f t="shared" si="18"/>
        <v>41343.101595</v>
      </c>
      <c r="I37" s="19">
        <f t="shared" si="18"/>
        <v>41111.971079999996</v>
      </c>
      <c r="J37" s="19">
        <f t="shared" si="18"/>
        <v>41192.727525</v>
      </c>
      <c r="K37" s="19">
        <f t="shared" si="18"/>
        <v>41209.43575500001</v>
      </c>
      <c r="L37" s="19">
        <f t="shared" si="18"/>
        <v>40930.965255</v>
      </c>
      <c r="M37" s="19">
        <f t="shared" si="18"/>
        <v>41415.503925000005</v>
      </c>
      <c r="N37" s="19">
        <f t="shared" si="18"/>
        <v>42030.92373000001</v>
      </c>
      <c r="O37" s="19">
        <f t="shared" si="18"/>
        <v>41512.9686</v>
      </c>
      <c r="P37" s="19">
        <f t="shared" si="18"/>
        <v>41624.3568</v>
      </c>
      <c r="Q37" s="19">
        <f t="shared" si="18"/>
        <v>38615.462849999996</v>
      </c>
      <c r="R37" s="19">
        <f t="shared" si="18"/>
        <v>41387.656875</v>
      </c>
      <c r="S37" s="19">
        <f>S12+S16+S21+S25+S29+S34</f>
        <v>41783.084985</v>
      </c>
      <c r="T37" s="19">
        <f t="shared" si="18"/>
        <v>41460.05920500001</v>
      </c>
      <c r="U37" s="19">
        <f t="shared" si="18"/>
        <v>41446.13568000001</v>
      </c>
      <c r="V37" s="19">
        <f t="shared" si="18"/>
        <v>41326.393364999996</v>
      </c>
      <c r="W37" s="19">
        <f t="shared" si="18"/>
        <v>41476.767435</v>
      </c>
      <c r="X37" s="19">
        <f t="shared" si="18"/>
        <v>41465.62861500001</v>
      </c>
      <c r="Y37" s="19">
        <f t="shared" si="18"/>
        <v>35663.75634</v>
      </c>
      <c r="Z37" s="19">
        <f t="shared" si="18"/>
        <v>35702.742210000004</v>
      </c>
      <c r="AA37" s="19">
        <f t="shared" si="18"/>
        <v>27012.46497</v>
      </c>
      <c r="AB37" s="19">
        <f t="shared" si="18"/>
        <v>41526.892125000006</v>
      </c>
      <c r="AC37" s="19">
        <f t="shared" si="18"/>
        <v>41663.342670000005</v>
      </c>
      <c r="AD37" s="19">
        <f t="shared" si="18"/>
        <v>42156.235455</v>
      </c>
      <c r="AE37" s="19">
        <f t="shared" si="18"/>
        <v>40986.659355</v>
      </c>
      <c r="AF37" s="19">
        <f t="shared" si="18"/>
        <v>41465.62861500001</v>
      </c>
      <c r="AG37" s="19">
        <f t="shared" si="18"/>
        <v>36738.65247</v>
      </c>
      <c r="AH37" s="19">
        <f t="shared" si="18"/>
        <v>42894.18228</v>
      </c>
      <c r="AI37" s="19">
        <f t="shared" si="18"/>
        <v>41262.34515</v>
      </c>
      <c r="AJ37" s="19">
        <f t="shared" si="18"/>
        <v>41242.933005000006</v>
      </c>
      <c r="AK37" s="19">
        <f t="shared" si="18"/>
        <v>41781.006555</v>
      </c>
      <c r="AL37" s="19">
        <f t="shared" si="18"/>
        <v>42487.77692999999</v>
      </c>
      <c r="AM37" s="19">
        <f t="shared" si="18"/>
        <v>36898.873995</v>
      </c>
      <c r="AN37" s="19">
        <f t="shared" si="18"/>
        <v>48456.61032</v>
      </c>
      <c r="AO37" s="19">
        <f t="shared" si="18"/>
        <v>38316.28884</v>
      </c>
      <c r="AP37" s="19">
        <f t="shared" si="18"/>
        <v>41164.880475</v>
      </c>
      <c r="AQ37" s="19">
        <f t="shared" si="18"/>
        <v>41259.560445</v>
      </c>
      <c r="AR37" s="19">
        <f t="shared" si="18"/>
        <v>38573.692275</v>
      </c>
      <c r="AS37" s="19">
        <f t="shared" si="18"/>
        <v>38423.318205</v>
      </c>
      <c r="AT37" s="19">
        <f t="shared" si="18"/>
        <v>38629.386375</v>
      </c>
      <c r="AU37" s="19">
        <f t="shared" si="18"/>
        <v>38579.261685000005</v>
      </c>
      <c r="AV37" s="19">
        <f t="shared" si="18"/>
        <v>56288.77491</v>
      </c>
      <c r="AW37" s="19">
        <f t="shared" si="18"/>
        <v>56469.780735</v>
      </c>
      <c r="AX37" s="19">
        <f t="shared" si="18"/>
        <v>45291.974865</v>
      </c>
      <c r="AY37" s="19">
        <f t="shared" si="18"/>
        <v>39686.3637</v>
      </c>
      <c r="AZ37" s="19">
        <f t="shared" si="18"/>
        <v>46015.998165000005</v>
      </c>
    </row>
    <row r="38" spans="3:4" s="13" customFormat="1" ht="13.5" customHeight="1">
      <c r="C38" s="20"/>
      <c r="D38" s="20"/>
    </row>
    <row r="39" spans="3:52" s="13" customFormat="1" ht="13.5" customHeight="1">
      <c r="C39" s="21">
        <f>C37/C9/12</f>
        <v>5.7063601180944765</v>
      </c>
      <c r="D39" s="21">
        <f>D37/D9/12</f>
        <v>5.6243609375000005</v>
      </c>
      <c r="E39" s="21">
        <f aca="true" t="shared" si="19" ref="E39:AZ39">E37/E9/12</f>
        <v>9.170004409620992</v>
      </c>
      <c r="F39" s="21">
        <f t="shared" si="19"/>
        <v>40.15442350713012</v>
      </c>
      <c r="G39" s="21">
        <f t="shared" si="19"/>
        <v>5.951107760989011</v>
      </c>
      <c r="H39" s="21">
        <f t="shared" si="19"/>
        <v>6.652362360011586</v>
      </c>
      <c r="I39" s="21">
        <f t="shared" si="19"/>
        <v>6.722915208006278</v>
      </c>
      <c r="J39" s="21">
        <f t="shared" si="19"/>
        <v>6.698004475609757</v>
      </c>
      <c r="K39" s="21">
        <f t="shared" si="19"/>
        <v>6.692885687487821</v>
      </c>
      <c r="L39" s="21">
        <f t="shared" si="19"/>
        <v>6.779792826972769</v>
      </c>
      <c r="M39" s="21">
        <f t="shared" si="19"/>
        <v>6.630724291546591</v>
      </c>
      <c r="N39" s="21">
        <f t="shared" si="19"/>
        <v>6.455173198488759</v>
      </c>
      <c r="O39" s="21">
        <f t="shared" si="19"/>
        <v>6.601935209923664</v>
      </c>
      <c r="P39" s="21">
        <f t="shared" si="19"/>
        <v>6.569500757575757</v>
      </c>
      <c r="Q39" s="21">
        <f t="shared" si="19"/>
        <v>7.791659170702179</v>
      </c>
      <c r="R39" s="21">
        <f t="shared" si="19"/>
        <v>6.639020993743984</v>
      </c>
      <c r="S39" s="21">
        <f>S37/S9/12</f>
        <v>6.524121695240772</v>
      </c>
      <c r="T39" s="21">
        <f t="shared" si="19"/>
        <v>6.617515674679182</v>
      </c>
      <c r="U39" s="21">
        <f t="shared" si="19"/>
        <v>6.621634662576688</v>
      </c>
      <c r="V39" s="21">
        <f t="shared" si="19"/>
        <v>6.657386649429731</v>
      </c>
      <c r="W39" s="21">
        <f t="shared" si="19"/>
        <v>6.612583291084753</v>
      </c>
      <c r="X39" s="21">
        <f t="shared" si="19"/>
        <v>6.615870287669924</v>
      </c>
      <c r="Y39" s="21">
        <f t="shared" si="19"/>
        <v>8.87688080943847</v>
      </c>
      <c r="Z39" s="21">
        <f t="shared" si="19"/>
        <v>8.849579171624034</v>
      </c>
      <c r="AA39" s="21">
        <f t="shared" si="19"/>
        <v>40.632468366426</v>
      </c>
      <c r="AB39" s="21">
        <f t="shared" si="19"/>
        <v>6.597853848903719</v>
      </c>
      <c r="AC39" s="21">
        <f t="shared" si="19"/>
        <v>6.558264492822064</v>
      </c>
      <c r="AD39" s="21">
        <f t="shared" si="19"/>
        <v>6.421165456497898</v>
      </c>
      <c r="AE39" s="21">
        <f t="shared" si="19"/>
        <v>6.762136104236785</v>
      </c>
      <c r="AF39" s="21">
        <f t="shared" si="19"/>
        <v>6.615870287669924</v>
      </c>
      <c r="AG39" s="21">
        <f t="shared" si="19"/>
        <v>8.199127939207285</v>
      </c>
      <c r="AH39" s="21">
        <f t="shared" si="19"/>
        <v>6.231721042538354</v>
      </c>
      <c r="AI39" s="21">
        <f t="shared" si="19"/>
        <v>6.676754878640776</v>
      </c>
      <c r="AJ39" s="21">
        <f t="shared" si="19"/>
        <v>6.339994620457481</v>
      </c>
      <c r="AK39" s="21">
        <f t="shared" si="19"/>
        <v>6.482499620647924</v>
      </c>
      <c r="AL39" s="21">
        <f t="shared" si="19"/>
        <v>5.760898271233322</v>
      </c>
      <c r="AM39" s="21">
        <f t="shared" si="19"/>
        <v>7.429104049891279</v>
      </c>
      <c r="AN39" s="21">
        <f t="shared" si="19"/>
        <v>5.268855506263049</v>
      </c>
      <c r="AO39" s="21">
        <f t="shared" si="19"/>
        <v>6.869673128227195</v>
      </c>
      <c r="AP39" s="21">
        <f t="shared" si="19"/>
        <v>6.706562475562072</v>
      </c>
      <c r="AQ39" s="21">
        <f t="shared" si="19"/>
        <v>6.677600900660323</v>
      </c>
      <c r="AR39" s="21">
        <f t="shared" si="19"/>
        <v>7.81160232381531</v>
      </c>
      <c r="AS39" s="21">
        <f t="shared" si="19"/>
        <v>7.884617541861611</v>
      </c>
      <c r="AT39" s="21">
        <f t="shared" si="19"/>
        <v>7.785043606408706</v>
      </c>
      <c r="AU39" s="21">
        <f t="shared" si="19"/>
        <v>7.808934840296334</v>
      </c>
      <c r="AV39" s="21">
        <f t="shared" si="19"/>
        <v>4.225122718879481</v>
      </c>
      <c r="AW39" s="21">
        <f t="shared" si="19"/>
        <v>4.214036949270171</v>
      </c>
      <c r="AX39" s="21">
        <f t="shared" si="19"/>
        <v>5.276571003425136</v>
      </c>
      <c r="AY39" s="21">
        <f t="shared" si="19"/>
        <v>6.434235359922179</v>
      </c>
      <c r="AZ39" s="21">
        <f t="shared" si="19"/>
        <v>5.1728942583974105</v>
      </c>
    </row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</sheetData>
  <sheetProtection/>
  <mergeCells count="11">
    <mergeCell ref="A15:A18"/>
    <mergeCell ref="A19:A23"/>
    <mergeCell ref="A24:A27"/>
    <mergeCell ref="A32:A36"/>
    <mergeCell ref="A37:B37"/>
    <mergeCell ref="A28:A31"/>
    <mergeCell ref="A5:B5"/>
    <mergeCell ref="A7:A8"/>
    <mergeCell ref="B7:B8"/>
    <mergeCell ref="A6:B6"/>
    <mergeCell ref="A11:A14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2016-10-03T08:36:29Z</cp:lastPrinted>
  <dcterms:created xsi:type="dcterms:W3CDTF">2007-12-13T08:11:03Z</dcterms:created>
  <dcterms:modified xsi:type="dcterms:W3CDTF">2016-10-14T07:55:21Z</dcterms:modified>
  <cp:category/>
  <cp:version/>
  <cp:contentType/>
  <cp:contentStatus/>
</cp:coreProperties>
</file>